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perComputers\Desktop\2023-2024 EĞİTİM-ÖĞRETİM YILI YILI\"/>
    </mc:Choice>
  </mc:AlternateContent>
  <bookViews>
    <workbookView xWindow="0" yWindow="0" windowWidth="28800" windowHeight="12450" firstSheet="1" activeTab="1"/>
  </bookViews>
  <sheets>
    <sheet name="GENEL BİLGİ GİRİŞİ" sheetId="7" state="hidden" r:id="rId1"/>
    <sheet name="YILDIZ KIZ TAKIM KAYIT" sheetId="6" r:id="rId2"/>
    <sheet name="YILDIZ ERKEK TAKIM KAYIT" sheetId="1" r:id="rId3"/>
    <sheet name="okul göğüs numaraları" sheetId="8" state="hidden" r:id="rId4"/>
  </sheets>
  <definedNames>
    <definedName name="_xlnm.Print_Area" localSheetId="2">'YILDIZ ERKEK TAKIM KAYIT'!$A$1:$F$29</definedName>
    <definedName name="_xlnm.Print_Area" localSheetId="1">'YILDIZ KIZ TAKIM KAYIT'!$A$1:$F$29</definedName>
  </definedNames>
  <calcPr calcId="181029"/>
</workbook>
</file>

<file path=xl/calcChain.xml><?xml version="1.0" encoding="utf-8"?>
<calcChain xmlns="http://schemas.openxmlformats.org/spreadsheetml/2006/main">
  <c r="B11" i="1" l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C5" i="6"/>
  <c r="C5" i="1"/>
  <c r="K25" i="1" l="1"/>
  <c r="J25" i="1"/>
  <c r="I13" i="1"/>
  <c r="I12" i="1"/>
  <c r="I11" i="1"/>
  <c r="K25" i="6"/>
  <c r="J25" i="6"/>
  <c r="H11" i="6"/>
  <c r="I12" i="6"/>
  <c r="I14" i="6"/>
  <c r="I16" i="6"/>
  <c r="I17" i="6"/>
  <c r="I18" i="6"/>
  <c r="I19" i="6"/>
  <c r="I20" i="6"/>
  <c r="I21" i="6"/>
  <c r="I22" i="6"/>
  <c r="I23" i="6"/>
  <c r="I24" i="6"/>
  <c r="I11" i="6"/>
  <c r="I15" i="6" l="1"/>
  <c r="J11" i="6"/>
  <c r="K11" i="6"/>
  <c r="I13" i="6"/>
  <c r="A2" i="1" l="1"/>
  <c r="A1" i="1"/>
  <c r="A2" i="6"/>
  <c r="A1" i="6"/>
  <c r="P21" i="1" l="1"/>
  <c r="Q21" i="1"/>
  <c r="P22" i="1"/>
  <c r="Q22" i="1"/>
  <c r="P23" i="1"/>
  <c r="Q23" i="1"/>
  <c r="P24" i="1"/>
  <c r="Q24" i="1"/>
  <c r="P21" i="6"/>
  <c r="Q21" i="6"/>
  <c r="P22" i="6"/>
  <c r="Q22" i="6"/>
  <c r="P23" i="6"/>
  <c r="Q23" i="6"/>
  <c r="P24" i="6"/>
  <c r="Q24" i="6"/>
  <c r="Q20" i="6"/>
  <c r="P20" i="6"/>
  <c r="Q19" i="6"/>
  <c r="P19" i="6"/>
  <c r="Q18" i="6"/>
  <c r="P18" i="6"/>
  <c r="Q17" i="6"/>
  <c r="P17" i="6"/>
  <c r="Q16" i="6"/>
  <c r="P16" i="6"/>
  <c r="Q15" i="6"/>
  <c r="P15" i="6"/>
  <c r="Q14" i="6"/>
  <c r="P14" i="6"/>
  <c r="Q13" i="6"/>
  <c r="P13" i="6"/>
  <c r="Q12" i="6"/>
  <c r="P12" i="6"/>
  <c r="Q11" i="6"/>
  <c r="P11" i="6"/>
  <c r="Q20" i="1"/>
  <c r="P20" i="1"/>
  <c r="Q19" i="1"/>
  <c r="P19" i="1"/>
  <c r="Q18" i="1"/>
  <c r="P18" i="1"/>
  <c r="Q17" i="1"/>
  <c r="P17" i="1"/>
  <c r="Q16" i="1"/>
  <c r="P16" i="1"/>
  <c r="Q15" i="1"/>
  <c r="P15" i="1"/>
  <c r="Q14" i="1"/>
  <c r="P14" i="1"/>
  <c r="Q13" i="1"/>
  <c r="P13" i="1"/>
  <c r="Q12" i="1"/>
  <c r="P12" i="1"/>
  <c r="Q11" i="1"/>
  <c r="P11" i="1"/>
  <c r="H20" i="1" l="1"/>
  <c r="K20" i="1" s="1"/>
  <c r="H21" i="1"/>
  <c r="H22" i="1"/>
  <c r="K22" i="1" s="1"/>
  <c r="H23" i="1"/>
  <c r="K23" i="1" s="1"/>
  <c r="H24" i="1"/>
  <c r="J24" i="1" s="1"/>
  <c r="H12" i="1"/>
  <c r="H13" i="1"/>
  <c r="H14" i="1"/>
  <c r="H15" i="1"/>
  <c r="H16" i="1"/>
  <c r="H17" i="1"/>
  <c r="H18" i="1"/>
  <c r="H19" i="1"/>
  <c r="H11" i="1"/>
  <c r="H12" i="6"/>
  <c r="H13" i="6"/>
  <c r="H14" i="6"/>
  <c r="H15" i="6"/>
  <c r="H16" i="6"/>
  <c r="H17" i="6"/>
  <c r="H18" i="6"/>
  <c r="H19" i="6"/>
  <c r="H20" i="6"/>
  <c r="K20" i="6" s="1"/>
  <c r="H21" i="6"/>
  <c r="H22" i="6"/>
  <c r="J22" i="6" s="1"/>
  <c r="H23" i="6"/>
  <c r="K23" i="6" s="1"/>
  <c r="H24" i="6"/>
  <c r="K24" i="6" s="1"/>
  <c r="J22" i="1" l="1"/>
  <c r="J23" i="1"/>
  <c r="K24" i="1"/>
  <c r="I16" i="1"/>
  <c r="I20" i="1"/>
  <c r="I17" i="1"/>
  <c r="I15" i="1"/>
  <c r="J11" i="1"/>
  <c r="I23" i="1"/>
  <c r="I19" i="1"/>
  <c r="I22" i="1"/>
  <c r="I18" i="1"/>
  <c r="I21" i="1"/>
  <c r="I14" i="1"/>
  <c r="K11" i="1"/>
  <c r="I24" i="1"/>
  <c r="K22" i="6"/>
  <c r="K21" i="1"/>
  <c r="J20" i="1"/>
  <c r="J21" i="1"/>
  <c r="J23" i="6"/>
  <c r="J24" i="6"/>
  <c r="K21" i="6"/>
  <c r="J20" i="6"/>
  <c r="J21" i="6"/>
  <c r="K19" i="1" l="1"/>
  <c r="K18" i="1"/>
  <c r="J17" i="1"/>
  <c r="K16" i="1"/>
  <c r="J16" i="1"/>
  <c r="K15" i="1"/>
  <c r="K14" i="1"/>
  <c r="J13" i="1"/>
  <c r="K12" i="1"/>
  <c r="J12" i="1"/>
  <c r="K19" i="6"/>
  <c r="J18" i="6"/>
  <c r="K17" i="6"/>
  <c r="J16" i="6"/>
  <c r="J15" i="6"/>
  <c r="K14" i="6"/>
  <c r="K13" i="6"/>
  <c r="J12" i="6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11" i="6"/>
  <c r="J15" i="1" l="1"/>
  <c r="K13" i="1"/>
  <c r="J19" i="1"/>
  <c r="K17" i="1"/>
  <c r="J19" i="6"/>
  <c r="K18" i="6"/>
  <c r="K16" i="6"/>
  <c r="K15" i="6"/>
  <c r="J14" i="6"/>
  <c r="K12" i="6"/>
  <c r="J14" i="1"/>
  <c r="J18" i="1"/>
  <c r="J13" i="6"/>
  <c r="J17" i="6"/>
  <c r="G6" i="6"/>
  <c r="G5" i="6"/>
  <c r="G6" i="1"/>
  <c r="G5" i="1"/>
  <c r="L11" i="6" l="1"/>
  <c r="D25" i="1"/>
  <c r="A25" i="1"/>
  <c r="D25" i="6"/>
  <c r="A25" i="6"/>
  <c r="L11" i="1" l="1"/>
  <c r="L19" i="1"/>
  <c r="L16" i="1"/>
  <c r="L13" i="1"/>
  <c r="L12" i="1"/>
  <c r="L24" i="1"/>
  <c r="L20" i="1"/>
  <c r="L21" i="1"/>
  <c r="L22" i="1"/>
  <c r="L23" i="1"/>
  <c r="L24" i="6"/>
  <c r="L22" i="6"/>
  <c r="L20" i="6"/>
  <c r="L21" i="6"/>
  <c r="L23" i="6"/>
  <c r="L14" i="1"/>
  <c r="L17" i="1"/>
  <c r="L18" i="1"/>
  <c r="L15" i="1"/>
  <c r="E20" i="6"/>
  <c r="E20" i="1"/>
  <c r="M11" i="1" l="1"/>
  <c r="N11" i="1" s="1"/>
  <c r="M15" i="1"/>
  <c r="M13" i="1"/>
  <c r="M19" i="1"/>
  <c r="M14" i="1"/>
  <c r="M24" i="1"/>
  <c r="M21" i="1"/>
  <c r="M18" i="1"/>
  <c r="M22" i="1"/>
  <c r="M20" i="1"/>
  <c r="M12" i="1"/>
  <c r="M23" i="1"/>
  <c r="M16" i="1"/>
  <c r="M17" i="1"/>
  <c r="D4" i="7"/>
  <c r="A3" i="1" s="1"/>
  <c r="D3" i="7"/>
  <c r="A3" i="6" s="1"/>
  <c r="D5" i="7"/>
  <c r="N12" i="1" l="1"/>
  <c r="F6" i="1"/>
  <c r="F6" i="6"/>
  <c r="F5" i="1"/>
  <c r="F5" i="6"/>
  <c r="E15" i="6"/>
  <c r="N13" i="1" l="1"/>
  <c r="N14" i="1"/>
  <c r="E12" i="1"/>
  <c r="E13" i="1"/>
  <c r="E14" i="1"/>
  <c r="E15" i="1"/>
  <c r="E16" i="1"/>
  <c r="E17" i="1"/>
  <c r="E18" i="1"/>
  <c r="E19" i="1"/>
  <c r="E11" i="1"/>
  <c r="E12" i="6"/>
  <c r="E13" i="6"/>
  <c r="E14" i="6"/>
  <c r="E16" i="6"/>
  <c r="E17" i="6"/>
  <c r="E18" i="6"/>
  <c r="E19" i="6"/>
  <c r="E11" i="6"/>
  <c r="C6" i="1"/>
  <c r="C6" i="6"/>
  <c r="N15" i="1" l="1"/>
  <c r="N16" i="1" l="1"/>
  <c r="L13" i="6"/>
  <c r="L17" i="6"/>
  <c r="L15" i="6"/>
  <c r="L14" i="6"/>
  <c r="L16" i="6"/>
  <c r="L12" i="6"/>
  <c r="L19" i="6"/>
  <c r="L18" i="6"/>
  <c r="M11" i="6" l="1"/>
  <c r="M12" i="6"/>
  <c r="M24" i="6"/>
  <c r="M14" i="6"/>
  <c r="M22" i="6"/>
  <c r="M15" i="6"/>
  <c r="M13" i="6"/>
  <c r="M18" i="6"/>
  <c r="M23" i="6"/>
  <c r="M19" i="6"/>
  <c r="M21" i="6"/>
  <c r="M17" i="6"/>
  <c r="M20" i="6"/>
  <c r="M16" i="6"/>
  <c r="N17" i="1"/>
  <c r="N18" i="1" s="1"/>
  <c r="N19" i="1" s="1"/>
  <c r="N11" i="6"/>
  <c r="N20" i="1" l="1"/>
  <c r="N21" i="1" s="1"/>
  <c r="N22" i="1" s="1"/>
  <c r="N23" i="1" s="1"/>
  <c r="N12" i="6"/>
  <c r="N24" i="1" l="1"/>
  <c r="N13" i="6"/>
  <c r="M27" i="1" l="1"/>
  <c r="M28" i="1" s="1"/>
  <c r="N14" i="6"/>
  <c r="N15" i="6" l="1"/>
  <c r="N16" i="6" s="1"/>
  <c r="N17" i="6" l="1"/>
  <c r="N18" i="6" s="1"/>
  <c r="N19" i="6" s="1"/>
  <c r="N20" i="6" l="1"/>
  <c r="N21" i="6" l="1"/>
  <c r="N23" i="6" s="1"/>
  <c r="N24" i="6" s="1"/>
  <c r="N22" i="6" l="1"/>
  <c r="M27" i="6" s="1"/>
  <c r="M28" i="6" s="1"/>
</calcChain>
</file>

<file path=xl/sharedStrings.xml><?xml version="1.0" encoding="utf-8"?>
<sst xmlns="http://schemas.openxmlformats.org/spreadsheetml/2006/main" count="211" uniqueCount="106">
  <si>
    <t>ADI VE SOYADI</t>
  </si>
  <si>
    <t>Okul Adı :</t>
  </si>
  <si>
    <t>Kategori :</t>
  </si>
  <si>
    <t>YARIŞACAĞI BRANŞ</t>
  </si>
  <si>
    <t>TAKIM KAYIT LİSTESİ</t>
  </si>
  <si>
    <t>Göğüs No :</t>
  </si>
  <si>
    <t xml:space="preserve">Bakanlık:  </t>
  </si>
  <si>
    <t xml:space="preserve">Kategori:  </t>
  </si>
  <si>
    <t xml:space="preserve">Yer:  </t>
  </si>
  <si>
    <t>ATATÜRK STADYUMU</t>
  </si>
  <si>
    <t xml:space="preserve">Tarih:  </t>
  </si>
  <si>
    <r>
      <t xml:space="preserve">DOĞUM TARİHİ
</t>
    </r>
    <r>
      <rPr>
        <b/>
        <sz val="8"/>
        <color indexed="10"/>
        <rFont val="Century Gothic"/>
        <family val="2"/>
        <charset val="162"/>
      </rPr>
      <t>Gün/Ay/Yıl</t>
    </r>
  </si>
  <si>
    <t>İDARECİNİN;</t>
  </si>
  <si>
    <t>ÖĞRETMENİN;</t>
  </si>
  <si>
    <t>-</t>
  </si>
  <si>
    <t>800m</t>
  </si>
  <si>
    <t>1500m</t>
  </si>
  <si>
    <t>100m Eng</t>
  </si>
  <si>
    <t>Uzun Atlama</t>
  </si>
  <si>
    <t>Yüksek Atlama</t>
  </si>
  <si>
    <t>Gülle Atma</t>
  </si>
  <si>
    <t>Cirit Atma</t>
  </si>
  <si>
    <t xml:space="preserve">Müsabakanın Cinsi:  </t>
  </si>
  <si>
    <t>MÜSABAKA LİSTESİ</t>
  </si>
  <si>
    <t xml:space="preserve">Öğretim Yılı:  </t>
  </si>
  <si>
    <t>ÖĞRETİM YILI</t>
  </si>
  <si>
    <t>ATLETİZM</t>
  </si>
  <si>
    <t xml:space="preserve">Gerekli bilgiler doldurulduktan sonra "GENEL BİLGİ GİRİŞİ" sekmesi üzerinde sağ tık yapıp GİZLE'yi işaretle. Düzeltme yapılacağında yine sağ tık yapıp bu kez GÖSTER'i işaretle. </t>
  </si>
  <si>
    <r>
      <t xml:space="preserve">Bu sayfada sadece </t>
    </r>
    <r>
      <rPr>
        <b/>
        <sz val="14"/>
        <color rgb="FFFF0000"/>
        <rFont val="Calibri"/>
        <family val="2"/>
        <charset val="162"/>
        <scheme val="minor"/>
      </rPr>
      <t>MAVİ</t>
    </r>
    <r>
      <rPr>
        <b/>
        <sz val="14"/>
        <rFont val="Calibri"/>
        <family val="2"/>
        <charset val="162"/>
        <scheme val="minor"/>
      </rPr>
      <t xml:space="preserve"> renkli olan hücrelerdeki bilgiler doldurulacak.</t>
    </r>
  </si>
  <si>
    <t>YILDIZ KIZ</t>
  </si>
  <si>
    <t>YILDIZ ERKEK</t>
  </si>
  <si>
    <t>60m</t>
  </si>
  <si>
    <t>2000m</t>
  </si>
  <si>
    <t>5x80m</t>
  </si>
  <si>
    <t>MİLLİ EĞİTİM BAKANLIĞI</t>
  </si>
  <si>
    <t>Yaş Kategorisi:</t>
  </si>
  <si>
    <t>2000m Yürüyüş</t>
  </si>
  <si>
    <t>2023-2024</t>
  </si>
  <si>
    <t>ELEME</t>
  </si>
  <si>
    <t>16-17 NİSAN 2024</t>
  </si>
  <si>
    <t>01.09.2009 - 2010 - 2011 - 2012 Doğumlular</t>
  </si>
  <si>
    <t>formül 1</t>
  </si>
  <si>
    <t>formül 2</t>
  </si>
  <si>
    <t>formül 3</t>
  </si>
  <si>
    <t>formül 4</t>
  </si>
  <si>
    <t>Sporcu Sayısı</t>
  </si>
  <si>
    <t>SPORCULARIN SIRALANMIŞ AD VE SOYADLARI</t>
  </si>
  <si>
    <t>*</t>
  </si>
  <si>
    <t>GÖĞÜS NO</t>
  </si>
  <si>
    <t>OKUL ADI</t>
  </si>
  <si>
    <t>SIRA NO</t>
  </si>
  <si>
    <t>DOĞUM TARİHİ
Gün/Ay/Yıl</t>
  </si>
  <si>
    <t>ORTA OKULLARIN GÖĞÜS NUMARALARI</t>
  </si>
  <si>
    <t>Sıra No</t>
  </si>
  <si>
    <t>Göğüs No</t>
  </si>
  <si>
    <t>Okulun Adı</t>
  </si>
  <si>
    <t>ATLEKS SANVERLER ORTAOKULU</t>
  </si>
  <si>
    <t>BAYRAKTAR ORTAOKULU</t>
  </si>
  <si>
    <t>CANBULAT ÖZGÜRLÜK ORTAOKULU</t>
  </si>
  <si>
    <t>ÇANAKKALE ORTAOKULU</t>
  </si>
  <si>
    <t>DEMOKRASİ ORTAOKULU</t>
  </si>
  <si>
    <t>DİPKARPAZ ORTAOKULU</t>
  </si>
  <si>
    <t>DOĞA INTERNATIONAL KOLEJ (GİRNE)</t>
  </si>
  <si>
    <t>DOĞU AKDENİZ DOĞA KOLEJİ</t>
  </si>
  <si>
    <t>DR. SUAT GÜNSEL KOLEJİ (GİRNE)</t>
  </si>
  <si>
    <t>ESENTEPE ORTAOKULU</t>
  </si>
  <si>
    <t>GİRNE AMERİKAN KOLEJİ</t>
  </si>
  <si>
    <t>İRSEN KÜÇÜK ORTAOKULU</t>
  </si>
  <si>
    <t>İSKELE EVKAF TÜRK MAARİF KOLEJİ</t>
  </si>
  <si>
    <t>LEFKOŞA ANADOLU GÜZEL SANATLAR LİSESİ</t>
  </si>
  <si>
    <t>LEVENT KOLEJ</t>
  </si>
  <si>
    <t>MEHMETÇİK ORTAOKULU</t>
  </si>
  <si>
    <t>MERAL VEDAT ERTÜNGÜ LİSESİ</t>
  </si>
  <si>
    <t>NECAT BRITISH COLLEGE (GİRNE)</t>
  </si>
  <si>
    <t>NECAT BRITISH COLLEGE (LEFKOŞA)</t>
  </si>
  <si>
    <t>OĞUZ VELİ ORTAOKULU</t>
  </si>
  <si>
    <t>OSMAN NEJAT KONUK ORTAOKULU</t>
  </si>
  <si>
    <t>ŞHT. HÜSEYİN RUSO ORTAOKULU</t>
  </si>
  <si>
    <t>ŞHT. TURGUT ORTAOKULU</t>
  </si>
  <si>
    <t>ŞHT. ZEKA ÇORBA ORTAOKULU</t>
  </si>
  <si>
    <t>TED KOLEJİ</t>
  </si>
  <si>
    <t>THE AMERİKAN FUTURE KOLEJ</t>
  </si>
  <si>
    <t>THE ENGLISH SCHOOL OF KYRENIA</t>
  </si>
  <si>
    <t>TÜRK MAARİF KOLEJİ</t>
  </si>
  <si>
    <t>YAKIN DOĞU KOLEJİ (LEFKOŞA)</t>
  </si>
  <si>
    <t>YAKIN DOĞU YENİBOĞAZİÇİ KOLEJİ</t>
  </si>
  <si>
    <t>F</t>
  </si>
  <si>
    <t>FERDİ</t>
  </si>
  <si>
    <t>HERHANGİ BİR BRANŞTA SPORCU YARIŞMAYACAKSA ADI SOYADI  HÜCRESİNE YILDIZ " * " İŞARETİ KOYUNUZ.</t>
  </si>
  <si>
    <r>
      <t xml:space="preserve">Sadece </t>
    </r>
    <r>
      <rPr>
        <b/>
        <i/>
        <sz val="18"/>
        <color rgb="FFFF0000"/>
        <rFont val="Century Gothic"/>
        <family val="2"/>
        <charset val="162"/>
      </rPr>
      <t>YEŞİL</t>
    </r>
    <r>
      <rPr>
        <b/>
        <i/>
        <sz val="14"/>
        <color theme="1"/>
        <rFont val="Century Gothic"/>
        <family val="2"/>
        <charset val="162"/>
      </rPr>
      <t xml:space="preserve"> renkli hücreler dolduruluyor.
*  Sporcuların Adı Soyadı BÜYÜK harflerle yazılmalıdır.
*  Doğum tarihleri açık olarak Gün/Ay/Yıl (12.12.2008) olarak yazılmalıdır.</t>
    </r>
  </si>
  <si>
    <t>Tarih :</t>
  </si>
  <si>
    <t>Yer :</t>
  </si>
  <si>
    <t>19 MAYIS TÜRK MAARİF KOLEJİ</t>
  </si>
  <si>
    <t>BEKİRPAŞA LİSESİ</t>
  </si>
  <si>
    <t>CUMHURİYET LİSESİ</t>
  </si>
  <si>
    <t>DEĞİRMENLİK LİSESİ</t>
  </si>
  <si>
    <t>ERENKÖY LİSESİ</t>
  </si>
  <si>
    <t>GAZİMAĞUSA TÜRK MAARİF KOLEJİ</t>
  </si>
  <si>
    <t>GÜZELYURT TÜRK MAARİF KOLEJİ</t>
  </si>
  <si>
    <t>HALA SULTAN İLAHİYAT KOLEJİ</t>
  </si>
  <si>
    <t>LAPTA YAVUZLAR LİSESİ</t>
  </si>
  <si>
    <t>LEFKE GAZİ LİSESİ</t>
  </si>
  <si>
    <t>POLATPAŞA LİSESİ</t>
  </si>
  <si>
    <t xml:space="preserve">Adı Soyadı: </t>
  </si>
  <si>
    <t xml:space="preserve">Tel No: </t>
  </si>
  <si>
    <t xml:space="preserve">e-mail: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</si>
</sst>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 Tur"/>
      <charset val="162"/>
    </font>
    <font>
      <u/>
      <sz val="10"/>
      <color indexed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u/>
      <sz val="11"/>
      <color theme="10"/>
      <name val="Calibri"/>
      <family val="2"/>
      <charset val="162"/>
    </font>
    <font>
      <u/>
      <sz val="8.5"/>
      <color theme="10"/>
      <name val="Arial"/>
      <family val="2"/>
      <charset val="162"/>
    </font>
    <font>
      <b/>
      <sz val="14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26"/>
      <color indexed="56"/>
      <name val="Century Gothic"/>
      <family val="2"/>
      <charset val="162"/>
    </font>
    <font>
      <sz val="11"/>
      <color theme="1"/>
      <name val="Century Gothic"/>
      <family val="2"/>
      <charset val="162"/>
    </font>
    <font>
      <b/>
      <sz val="16"/>
      <color indexed="10"/>
      <name val="Century Gothic"/>
      <family val="2"/>
      <charset val="162"/>
    </font>
    <font>
      <b/>
      <i/>
      <sz val="11"/>
      <color indexed="10"/>
      <name val="Century Gothic"/>
      <family val="2"/>
      <charset val="162"/>
    </font>
    <font>
      <b/>
      <sz val="8"/>
      <color indexed="10"/>
      <name val="Century Gothic"/>
      <family val="2"/>
      <charset val="162"/>
    </font>
    <font>
      <i/>
      <sz val="12"/>
      <name val="Century Gothic"/>
      <family val="2"/>
      <charset val="162"/>
    </font>
    <font>
      <b/>
      <i/>
      <sz val="14"/>
      <color indexed="56"/>
      <name val="Century Gothic"/>
      <family val="2"/>
      <charset val="162"/>
    </font>
    <font>
      <sz val="12"/>
      <color theme="1"/>
      <name val="Century Gothic"/>
      <family val="2"/>
      <charset val="162"/>
    </font>
    <font>
      <b/>
      <sz val="16"/>
      <color indexed="56"/>
      <name val="Century Gothic"/>
      <family val="2"/>
      <charset val="162"/>
    </font>
    <font>
      <b/>
      <sz val="14"/>
      <color theme="0" tint="-0.249977111117893"/>
      <name val="Calibri"/>
      <family val="2"/>
      <charset val="162"/>
      <scheme val="minor"/>
    </font>
    <font>
      <sz val="11"/>
      <color theme="0" tint="-0.249977111117893"/>
      <name val="Calibri"/>
      <family val="2"/>
      <charset val="162"/>
      <scheme val="minor"/>
    </font>
    <font>
      <b/>
      <sz val="11"/>
      <name val="Century Gothic"/>
      <family val="2"/>
      <charset val="162"/>
    </font>
    <font>
      <b/>
      <sz val="11"/>
      <color rgb="FFFF0000"/>
      <name val="Century Gothic"/>
      <family val="2"/>
      <charset val="162"/>
    </font>
    <font>
      <b/>
      <sz val="11"/>
      <color indexed="10"/>
      <name val="Century Gothic"/>
      <family val="2"/>
      <charset val="162"/>
    </font>
    <font>
      <b/>
      <sz val="11"/>
      <color theme="1"/>
      <name val="Century Gothic"/>
      <family val="2"/>
      <charset val="162"/>
    </font>
    <font>
      <sz val="11"/>
      <color theme="0"/>
      <name val="Century Gothic"/>
      <family val="2"/>
      <charset val="162"/>
    </font>
    <font>
      <b/>
      <sz val="11"/>
      <color theme="0"/>
      <name val="Century Gothic"/>
      <family val="2"/>
      <charset val="162"/>
    </font>
    <font>
      <b/>
      <sz val="12"/>
      <name val="Cambria"/>
      <family val="1"/>
      <charset val="162"/>
      <scheme val="major"/>
    </font>
    <font>
      <b/>
      <sz val="14"/>
      <color rgb="FFFF0000"/>
      <name val="Century Gothic"/>
      <family val="2"/>
      <charset val="162"/>
    </font>
    <font>
      <b/>
      <sz val="14"/>
      <name val="Cambria"/>
      <family val="1"/>
      <charset val="162"/>
      <scheme val="major"/>
    </font>
    <font>
      <b/>
      <sz val="12"/>
      <color theme="0" tint="-0.34998626667073579"/>
      <name val="Cambria"/>
      <family val="1"/>
      <charset val="162"/>
      <scheme val="major"/>
    </font>
    <font>
      <b/>
      <i/>
      <sz val="14"/>
      <color theme="1"/>
      <name val="Century Gothic"/>
      <family val="2"/>
      <charset val="162"/>
    </font>
    <font>
      <b/>
      <i/>
      <sz val="18"/>
      <color rgb="FFFF0000"/>
      <name val="Century Gothic"/>
      <family val="2"/>
      <charset val="162"/>
    </font>
    <font>
      <b/>
      <i/>
      <sz val="14"/>
      <color rgb="FFFF0000"/>
      <name val="Century Gothic"/>
      <family val="2"/>
      <charset val="162"/>
    </font>
    <font>
      <b/>
      <sz val="12"/>
      <name val="Calibri"/>
      <family val="2"/>
      <charset val="162"/>
    </font>
    <font>
      <b/>
      <i/>
      <sz val="14"/>
      <name val="Century Gothic"/>
      <family val="2"/>
      <charset val="162"/>
    </font>
    <font>
      <b/>
      <i/>
      <sz val="14"/>
      <color theme="0"/>
      <name val="Century Gothic"/>
      <family val="2"/>
      <charset val="162"/>
    </font>
    <font>
      <i/>
      <sz val="14"/>
      <name val="Century Gothic"/>
      <family val="2"/>
      <charset val="162"/>
    </font>
    <font>
      <b/>
      <sz val="14"/>
      <color theme="1"/>
      <name val="Century Gothic"/>
      <family val="2"/>
      <charset val="162"/>
    </font>
    <font>
      <sz val="14"/>
      <color theme="1"/>
      <name val="Century Gothic"/>
      <family val="2"/>
      <charset val="162"/>
    </font>
    <font>
      <b/>
      <sz val="14"/>
      <name val="Century Gothic"/>
      <family val="2"/>
      <charset val="162"/>
    </font>
    <font>
      <b/>
      <i/>
      <sz val="15"/>
      <color rgb="FFFF0000"/>
      <name val="Century Gothic"/>
      <family val="2"/>
      <charset val="162"/>
    </font>
    <font>
      <b/>
      <i/>
      <sz val="14"/>
      <color indexed="8"/>
      <name val="Century Gothic"/>
      <family val="2"/>
      <charset val="162"/>
    </font>
    <font>
      <i/>
      <sz val="14"/>
      <color indexed="8"/>
      <name val="Century Gothic"/>
      <family val="2"/>
      <charset val="162"/>
    </font>
    <font>
      <u/>
      <sz val="14"/>
      <color theme="10"/>
      <name val="Century Gothic"/>
      <family val="2"/>
      <charset val="16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20" borderId="7" applyNumberFormat="0" applyAlignment="0" applyProtection="0"/>
    <xf numFmtId="0" fontId="13" fillId="7" borderId="5" applyNumberFormat="0" applyAlignment="0" applyProtection="0"/>
    <xf numFmtId="0" fontId="14" fillId="20" borderId="5" applyNumberFormat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5" fillId="21" borderId="6" applyNumberFormat="0" applyAlignment="0" applyProtection="0"/>
    <xf numFmtId="0" fontId="16" fillId="4" borderId="0" applyNumberFormat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1" fillId="0" borderId="0"/>
    <xf numFmtId="0" fontId="1" fillId="0" borderId="0"/>
    <xf numFmtId="0" fontId="1" fillId="0" borderId="0"/>
    <xf numFmtId="0" fontId="2" fillId="23" borderId="8" applyNumberFormat="0" applyFont="0" applyAlignment="0" applyProtection="0"/>
    <xf numFmtId="0" fontId="18" fillId="22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</cellStyleXfs>
  <cellXfs count="160">
    <xf numFmtId="0" fontId="0" fillId="0" borderId="0" xfId="0"/>
    <xf numFmtId="0" fontId="24" fillId="0" borderId="10" xfId="0" applyFont="1" applyBorder="1" applyAlignment="1">
      <alignment horizontal="right" vertical="center"/>
    </xf>
    <xf numFmtId="0" fontId="24" fillId="27" borderId="10" xfId="0" applyFont="1" applyFill="1" applyBorder="1" applyAlignment="1" applyProtection="1">
      <alignment vertical="center" shrinkToFit="1"/>
      <protection locked="0"/>
    </xf>
    <xf numFmtId="0" fontId="24" fillId="0" borderId="0" xfId="0" applyFont="1" applyAlignment="1">
      <alignment vertical="center"/>
    </xf>
    <xf numFmtId="0" fontId="24" fillId="0" borderId="10" xfId="0" applyFont="1" applyBorder="1" applyAlignment="1">
      <alignment horizontal="left" vertical="center" shrinkToFit="1"/>
    </xf>
    <xf numFmtId="0" fontId="24" fillId="27" borderId="10" xfId="0" applyFont="1" applyFill="1" applyBorder="1" applyAlignment="1" applyProtection="1">
      <alignment horizontal="left" vertical="center" shrinkToFit="1"/>
      <protection locked="0"/>
    </xf>
    <xf numFmtId="49" fontId="24" fillId="27" borderId="10" xfId="0" applyNumberFormat="1" applyFont="1" applyFill="1" applyBorder="1" applyAlignment="1" applyProtection="1">
      <alignment horizontal="left" vertical="center" shrinkToFit="1"/>
      <protection locked="0"/>
    </xf>
    <xf numFmtId="49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 shrinkToFit="1"/>
    </xf>
    <xf numFmtId="0" fontId="27" fillId="0" borderId="0" xfId="0" applyFont="1"/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34" fillId="0" borderId="22" xfId="37" applyFont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36" fillId="0" borderId="0" xfId="0" applyFont="1"/>
    <xf numFmtId="0" fontId="24" fillId="0" borderId="0" xfId="0" applyFont="1" applyAlignment="1">
      <alignment horizontal="right" vertical="center"/>
    </xf>
    <xf numFmtId="14" fontId="25" fillId="27" borderId="0" xfId="0" applyNumberFormat="1" applyFont="1" applyFill="1" applyAlignment="1" applyProtection="1">
      <alignment horizontal="center" vertical="center" shrinkToFit="1"/>
      <protection locked="0"/>
    </xf>
    <xf numFmtId="14" fontId="38" fillId="0" borderId="0" xfId="0" applyNumberFormat="1" applyFont="1" applyAlignment="1">
      <alignment horizontal="center" vertical="center" wrapText="1"/>
    </xf>
    <xf numFmtId="14" fontId="39" fillId="0" borderId="0" xfId="0" applyNumberFormat="1" applyFont="1" applyAlignment="1">
      <alignment horizontal="center" vertical="center" shrinkToFit="1"/>
    </xf>
    <xf numFmtId="14" fontId="39" fillId="0" borderId="0" xfId="0" applyNumberFormat="1" applyFont="1" applyAlignment="1">
      <alignment horizontal="center" vertical="center"/>
    </xf>
    <xf numFmtId="0" fontId="27" fillId="0" borderId="0" xfId="0" applyFont="1" applyAlignment="1">
      <alignment shrinkToFit="1"/>
    </xf>
    <xf numFmtId="0" fontId="4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 shrinkToFit="1"/>
    </xf>
    <xf numFmtId="0" fontId="41" fillId="0" borderId="10" xfId="0" applyFont="1" applyBorder="1" applyAlignment="1">
      <alignment horizontal="center" vertical="center" readingOrder="1"/>
    </xf>
    <xf numFmtId="0" fontId="37" fillId="26" borderId="23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 shrinkToFit="1"/>
    </xf>
    <xf numFmtId="0" fontId="42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1" fillId="0" borderId="0" xfId="0" applyFont="1"/>
    <xf numFmtId="14" fontId="31" fillId="25" borderId="10" xfId="37" applyNumberFormat="1" applyFont="1" applyFill="1" applyBorder="1" applyAlignment="1">
      <alignment horizontal="center" vertical="center" wrapText="1"/>
    </xf>
    <xf numFmtId="14" fontId="31" fillId="25" borderId="10" xfId="37" applyNumberFormat="1" applyFont="1" applyFill="1" applyBorder="1" applyAlignment="1">
      <alignment horizontal="left" vertical="center" wrapText="1"/>
    </xf>
    <xf numFmtId="0" fontId="29" fillId="0" borderId="10" xfId="37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 wrapText="1" readingOrder="1"/>
    </xf>
    <xf numFmtId="0" fontId="27" fillId="0" borderId="0" xfId="0" applyFont="1" applyAlignment="1">
      <alignment wrapText="1"/>
    </xf>
    <xf numFmtId="0" fontId="44" fillId="0" borderId="0" xfId="0" applyFont="1" applyAlignment="1">
      <alignment horizontal="center" vertical="center" wrapText="1"/>
    </xf>
    <xf numFmtId="0" fontId="32" fillId="28" borderId="22" xfId="37" applyFont="1" applyFill="1" applyBorder="1" applyAlignment="1" applyProtection="1">
      <alignment horizontal="left" vertical="center" wrapText="1"/>
      <protection locked="0"/>
    </xf>
    <xf numFmtId="0" fontId="34" fillId="0" borderId="50" xfId="37" applyFont="1" applyBorder="1" applyAlignment="1">
      <alignment horizontal="center" vertical="center" wrapText="1"/>
    </xf>
    <xf numFmtId="49" fontId="32" fillId="0" borderId="50" xfId="37" applyNumberFormat="1" applyFont="1" applyBorder="1" applyAlignment="1">
      <alignment vertical="center" wrapText="1"/>
    </xf>
    <xf numFmtId="0" fontId="32" fillId="0" borderId="50" xfId="37" applyFont="1" applyBorder="1" applyAlignment="1">
      <alignment vertical="center" wrapText="1"/>
    </xf>
    <xf numFmtId="0" fontId="33" fillId="0" borderId="46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26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 horizontal="left" vertical="center"/>
    </xf>
    <xf numFmtId="0" fontId="40" fillId="0" borderId="10" xfId="0" applyFont="1" applyBorder="1" applyAlignment="1">
      <alignment horizontal="center" vertical="center" wrapText="1"/>
    </xf>
    <xf numFmtId="0" fontId="45" fillId="29" borderId="10" xfId="0" applyFont="1" applyFill="1" applyBorder="1" applyAlignment="1">
      <alignment horizontal="center" vertical="center" wrapText="1"/>
    </xf>
    <xf numFmtId="0" fontId="51" fillId="0" borderId="28" xfId="36" applyFont="1" applyBorder="1" applyAlignment="1">
      <alignment horizontal="center" vertical="center" wrapText="1"/>
    </xf>
    <xf numFmtId="0" fontId="51" fillId="0" borderId="15" xfId="36" applyFont="1" applyBorder="1" applyAlignment="1">
      <alignment horizontal="center" vertical="center" wrapText="1"/>
    </xf>
    <xf numFmtId="0" fontId="51" fillId="0" borderId="15" xfId="37" applyFont="1" applyBorder="1" applyAlignment="1">
      <alignment horizontal="center" vertical="center" wrapText="1"/>
    </xf>
    <xf numFmtId="0" fontId="51" fillId="0" borderId="41" xfId="37" applyFont="1" applyBorder="1" applyAlignment="1">
      <alignment horizontal="center" vertical="center" wrapText="1"/>
    </xf>
    <xf numFmtId="0" fontId="52" fillId="31" borderId="29" xfId="37" applyFont="1" applyFill="1" applyBorder="1" applyAlignment="1">
      <alignment horizontal="center" vertical="center" wrapText="1"/>
    </xf>
    <xf numFmtId="0" fontId="52" fillId="31" borderId="30" xfId="37" applyFont="1" applyFill="1" applyBorder="1" applyAlignment="1">
      <alignment horizontal="center" vertical="center" wrapText="1"/>
    </xf>
    <xf numFmtId="0" fontId="52" fillId="31" borderId="31" xfId="37" applyFont="1" applyFill="1" applyBorder="1" applyAlignment="1">
      <alignment horizontal="center" vertical="center" wrapText="1"/>
    </xf>
    <xf numFmtId="0" fontId="51" fillId="26" borderId="29" xfId="37" applyFont="1" applyFill="1" applyBorder="1" applyAlignment="1">
      <alignment horizontal="center" vertical="center" wrapText="1"/>
    </xf>
    <xf numFmtId="0" fontId="51" fillId="26" borderId="30" xfId="37" applyFont="1" applyFill="1" applyBorder="1" applyAlignment="1">
      <alignment horizontal="center" vertical="center" wrapText="1"/>
    </xf>
    <xf numFmtId="0" fontId="51" fillId="26" borderId="31" xfId="37" applyFont="1" applyFill="1" applyBorder="1" applyAlignment="1">
      <alignment horizontal="center" vertical="center" wrapText="1"/>
    </xf>
    <xf numFmtId="0" fontId="53" fillId="0" borderId="11" xfId="37" applyFont="1" applyBorder="1" applyAlignment="1">
      <alignment horizontal="center" vertical="center" wrapText="1"/>
    </xf>
    <xf numFmtId="0" fontId="53" fillId="0" borderId="14" xfId="37" applyFont="1" applyBorder="1" applyAlignment="1">
      <alignment horizontal="center" vertical="center" wrapText="1"/>
    </xf>
    <xf numFmtId="0" fontId="53" fillId="0" borderId="39" xfId="37" applyFont="1" applyBorder="1" applyAlignment="1">
      <alignment horizontal="center" vertical="center" wrapText="1"/>
    </xf>
    <xf numFmtId="0" fontId="53" fillId="0" borderId="11" xfId="36" applyFont="1" applyBorder="1" applyAlignment="1">
      <alignment horizontal="center" vertical="center" wrapText="1"/>
    </xf>
    <xf numFmtId="0" fontId="53" fillId="0" borderId="26" xfId="36" applyFont="1" applyBorder="1" applyAlignment="1">
      <alignment horizontal="center" vertical="center" wrapText="1"/>
    </xf>
    <xf numFmtId="0" fontId="53" fillId="0" borderId="14" xfId="36" applyFont="1" applyBorder="1" applyAlignment="1">
      <alignment horizontal="center" vertical="center" wrapText="1"/>
    </xf>
    <xf numFmtId="0" fontId="53" fillId="0" borderId="16" xfId="36" applyFont="1" applyBorder="1" applyAlignment="1">
      <alignment horizontal="center" vertical="center" wrapText="1"/>
    </xf>
    <xf numFmtId="0" fontId="54" fillId="0" borderId="0" xfId="0" applyFont="1" applyAlignment="1">
      <alignment horizontal="right" vertical="center"/>
    </xf>
    <xf numFmtId="0" fontId="55" fillId="0" borderId="0" xfId="0" applyFont="1" applyAlignment="1">
      <alignment vertical="center"/>
    </xf>
    <xf numFmtId="0" fontId="53" fillId="0" borderId="27" xfId="36" applyFont="1" applyBorder="1" applyAlignment="1">
      <alignment horizontal="center" vertical="center" wrapText="1"/>
    </xf>
    <xf numFmtId="0" fontId="53" fillId="0" borderId="10" xfId="36" applyFont="1" applyBorder="1" applyAlignment="1">
      <alignment horizontal="center" vertical="center" wrapText="1"/>
    </xf>
    <xf numFmtId="0" fontId="53" fillId="0" borderId="40" xfId="36" applyFont="1" applyBorder="1" applyAlignment="1">
      <alignment horizontal="center" vertical="center" wrapText="1"/>
    </xf>
    <xf numFmtId="0" fontId="53" fillId="0" borderId="12" xfId="36" applyFont="1" applyBorder="1" applyAlignment="1">
      <alignment horizontal="center" vertical="center" wrapText="1"/>
    </xf>
    <xf numFmtId="0" fontId="53" fillId="0" borderId="17" xfId="36" applyFont="1" applyBorder="1" applyAlignment="1">
      <alignment horizontal="center" vertical="center" wrapText="1"/>
    </xf>
    <xf numFmtId="0" fontId="53" fillId="0" borderId="12" xfId="37" applyFont="1" applyBorder="1" applyAlignment="1">
      <alignment horizontal="center" vertical="center" wrapText="1"/>
    </xf>
    <xf numFmtId="0" fontId="53" fillId="0" borderId="10" xfId="37" applyFont="1" applyBorder="1" applyAlignment="1">
      <alignment horizontal="center" vertical="center" wrapText="1"/>
    </xf>
    <xf numFmtId="0" fontId="32" fillId="0" borderId="22" xfId="37" applyFont="1" applyBorder="1" applyAlignment="1">
      <alignment horizontal="right" vertical="center" wrapText="1"/>
    </xf>
    <xf numFmtId="14" fontId="53" fillId="28" borderId="12" xfId="37" applyNumberFormat="1" applyFont="1" applyFill="1" applyBorder="1" applyAlignment="1" applyProtection="1">
      <alignment horizontal="center" vertical="center" wrapText="1"/>
      <protection locked="0"/>
    </xf>
    <xf numFmtId="0" fontId="53" fillId="28" borderId="10" xfId="37" applyFont="1" applyFill="1" applyBorder="1" applyAlignment="1" applyProtection="1">
      <alignment horizontal="left" vertical="center" wrapText="1"/>
      <protection locked="0"/>
    </xf>
    <xf numFmtId="14" fontId="53" fillId="28" borderId="10" xfId="37" applyNumberFormat="1" applyFont="1" applyFill="1" applyBorder="1" applyAlignment="1" applyProtection="1">
      <alignment horizontal="center" vertical="center" wrapText="1"/>
      <protection locked="0"/>
    </xf>
    <xf numFmtId="14" fontId="53" fillId="28" borderId="12" xfId="36" applyNumberFormat="1" applyFont="1" applyFill="1" applyBorder="1" applyAlignment="1" applyProtection="1">
      <alignment horizontal="center" vertical="center" wrapText="1"/>
      <protection locked="0"/>
    </xf>
    <xf numFmtId="0" fontId="53" fillId="28" borderId="12" xfId="37" applyFont="1" applyFill="1" applyBorder="1" applyAlignment="1" applyProtection="1">
      <alignment horizontal="left" vertical="center" wrapText="1"/>
      <protection locked="0"/>
    </xf>
    <xf numFmtId="14" fontId="53" fillId="28" borderId="10" xfId="36" applyNumberFormat="1" applyFont="1" applyFill="1" applyBorder="1" applyAlignment="1" applyProtection="1">
      <alignment horizontal="center" vertical="center" wrapText="1"/>
      <protection locked="0"/>
    </xf>
    <xf numFmtId="14" fontId="53" fillId="28" borderId="17" xfId="36" applyNumberFormat="1" applyFont="1" applyFill="1" applyBorder="1" applyAlignment="1" applyProtection="1">
      <alignment horizontal="center" vertical="center" wrapText="1"/>
      <protection locked="0"/>
    </xf>
    <xf numFmtId="0" fontId="53" fillId="28" borderId="17" xfId="37" applyFont="1" applyFill="1" applyBorder="1" applyAlignment="1" applyProtection="1">
      <alignment horizontal="left" vertical="center" wrapText="1"/>
      <protection locked="0"/>
    </xf>
    <xf numFmtId="0" fontId="53" fillId="28" borderId="10" xfId="36" applyFont="1" applyFill="1" applyBorder="1" applyAlignment="1" applyProtection="1">
      <alignment horizontal="left" vertical="center" wrapText="1"/>
      <protection locked="0"/>
    </xf>
    <xf numFmtId="0" fontId="53" fillId="28" borderId="12" xfId="36" applyFont="1" applyFill="1" applyBorder="1" applyAlignment="1" applyProtection="1">
      <alignment horizontal="left" vertical="center" wrapText="1"/>
      <protection locked="0"/>
    </xf>
    <xf numFmtId="0" fontId="53" fillId="28" borderId="17" xfId="36" applyFont="1" applyFill="1" applyBorder="1" applyAlignment="1" applyProtection="1">
      <alignment horizontal="left" vertical="center" wrapText="1"/>
      <protection locked="0"/>
    </xf>
    <xf numFmtId="0" fontId="58" fillId="0" borderId="12" xfId="0" applyFont="1" applyBorder="1" applyAlignment="1">
      <alignment horizontal="right" vertical="center"/>
    </xf>
    <xf numFmtId="0" fontId="59" fillId="28" borderId="13" xfId="0" applyFont="1" applyFill="1" applyBorder="1" applyAlignment="1" applyProtection="1">
      <alignment horizontal="left" vertical="center" shrinkToFit="1"/>
      <protection locked="0"/>
    </xf>
    <xf numFmtId="0" fontId="58" fillId="0" borderId="10" xfId="0" applyFont="1" applyBorder="1" applyAlignment="1">
      <alignment horizontal="right" vertical="center"/>
    </xf>
    <xf numFmtId="0" fontId="59" fillId="28" borderId="15" xfId="0" applyFont="1" applyFill="1" applyBorder="1" applyAlignment="1" applyProtection="1">
      <alignment horizontal="left" vertical="center" shrinkToFit="1"/>
      <protection locked="0"/>
    </xf>
    <xf numFmtId="0" fontId="58" fillId="0" borderId="17" xfId="0" applyFont="1" applyBorder="1" applyAlignment="1">
      <alignment horizontal="right" vertical="center"/>
    </xf>
    <xf numFmtId="0" fontId="59" fillId="28" borderId="18" xfId="0" applyFont="1" applyFill="1" applyBorder="1" applyAlignment="1" applyProtection="1">
      <alignment horizontal="left" vertical="center" shrinkToFit="1"/>
      <protection locked="0"/>
    </xf>
    <xf numFmtId="14" fontId="53" fillId="33" borderId="10" xfId="36" applyNumberFormat="1" applyFont="1" applyFill="1" applyBorder="1" applyAlignment="1" applyProtection="1">
      <alignment horizontal="center" vertical="center" wrapText="1"/>
    </xf>
    <xf numFmtId="0" fontId="53" fillId="33" borderId="10" xfId="36" applyFont="1" applyFill="1" applyBorder="1" applyAlignment="1" applyProtection="1">
      <alignment horizontal="left" vertical="center" wrapText="1"/>
    </xf>
    <xf numFmtId="14" fontId="53" fillId="33" borderId="40" xfId="36" applyNumberFormat="1" applyFont="1" applyFill="1" applyBorder="1" applyAlignment="1" applyProtection="1">
      <alignment horizontal="center" vertical="center" wrapText="1"/>
    </xf>
    <xf numFmtId="0" fontId="53" fillId="33" borderId="40" xfId="37" applyFont="1" applyFill="1" applyBorder="1" applyAlignment="1" applyProtection="1">
      <alignment horizontal="left" vertical="center" wrapText="1"/>
    </xf>
    <xf numFmtId="0" fontId="24" fillId="0" borderId="10" xfId="0" applyFont="1" applyBorder="1" applyAlignment="1">
      <alignment horizontal="right" vertical="center"/>
    </xf>
    <xf numFmtId="0" fontId="24" fillId="26" borderId="0" xfId="0" applyFont="1" applyFill="1" applyAlignment="1">
      <alignment horizontal="center" vertical="center"/>
    </xf>
    <xf numFmtId="0" fontId="24" fillId="26" borderId="0" xfId="0" applyFont="1" applyFill="1" applyAlignment="1">
      <alignment horizontal="center" vertical="center" wrapText="1"/>
    </xf>
    <xf numFmtId="0" fontId="24" fillId="27" borderId="10" xfId="0" applyFont="1" applyFill="1" applyBorder="1" applyAlignment="1" applyProtection="1">
      <alignment horizontal="left" vertical="center" shrinkToFit="1"/>
      <protection locked="0"/>
    </xf>
    <xf numFmtId="0" fontId="57" fillId="0" borderId="49" xfId="37" applyFont="1" applyBorder="1" applyAlignment="1">
      <alignment horizontal="center" vertical="center" wrapText="1"/>
    </xf>
    <xf numFmtId="0" fontId="57" fillId="0" borderId="22" xfId="37" applyFont="1" applyBorder="1" applyAlignment="1">
      <alignment horizontal="center" vertical="center" wrapText="1"/>
    </xf>
    <xf numFmtId="0" fontId="57" fillId="0" borderId="50" xfId="37" applyFont="1" applyBorder="1" applyAlignment="1">
      <alignment horizontal="center" vertical="center" wrapText="1"/>
    </xf>
    <xf numFmtId="0" fontId="56" fillId="0" borderId="14" xfId="37" applyFont="1" applyBorder="1" applyAlignment="1">
      <alignment horizontal="right" vertical="center" wrapText="1"/>
    </xf>
    <xf numFmtId="0" fontId="56" fillId="0" borderId="21" xfId="37" applyFont="1" applyBorder="1" applyAlignment="1">
      <alignment horizontal="right" vertical="center" wrapText="1"/>
    </xf>
    <xf numFmtId="0" fontId="53" fillId="28" borderId="10" xfId="37" applyFont="1" applyFill="1" applyBorder="1" applyAlignment="1" applyProtection="1">
      <alignment horizontal="left" vertical="center" shrinkToFit="1"/>
      <protection locked="0"/>
    </xf>
    <xf numFmtId="0" fontId="40" fillId="0" borderId="0" xfId="0" applyFont="1" applyAlignment="1">
      <alignment horizontal="center" wrapText="1"/>
    </xf>
    <xf numFmtId="0" fontId="40" fillId="0" borderId="38" xfId="0" applyFont="1" applyBorder="1" applyAlignment="1">
      <alignment horizontal="center" wrapText="1"/>
    </xf>
    <xf numFmtId="0" fontId="40" fillId="0" borderId="0" xfId="0" applyFont="1" applyAlignment="1">
      <alignment horizontal="center" vertical="center" wrapText="1"/>
    </xf>
    <xf numFmtId="0" fontId="40" fillId="0" borderId="38" xfId="0" applyFont="1" applyBorder="1" applyAlignment="1">
      <alignment horizontal="center" vertical="center" wrapText="1"/>
    </xf>
    <xf numFmtId="0" fontId="26" fillId="0" borderId="42" xfId="37" applyFont="1" applyBorder="1" applyAlignment="1">
      <alignment horizontal="center" vertical="center" wrapText="1"/>
    </xf>
    <xf numFmtId="0" fontId="26" fillId="0" borderId="43" xfId="37" applyFont="1" applyBorder="1" applyAlignment="1">
      <alignment horizontal="center" vertical="center" wrapText="1"/>
    </xf>
    <xf numFmtId="0" fontId="26" fillId="0" borderId="44" xfId="37" applyFont="1" applyBorder="1" applyAlignment="1">
      <alignment horizontal="center" vertical="center" wrapText="1"/>
    </xf>
    <xf numFmtId="0" fontId="34" fillId="0" borderId="45" xfId="37" applyFont="1" applyBorder="1" applyAlignment="1">
      <alignment horizontal="center" vertical="center" wrapText="1"/>
    </xf>
    <xf numFmtId="0" fontId="34" fillId="0" borderId="0" xfId="37" applyFont="1" applyAlignment="1">
      <alignment horizontal="center" vertical="center" wrapText="1"/>
    </xf>
    <xf numFmtId="0" fontId="34" fillId="0" borderId="46" xfId="37" applyFont="1" applyBorder="1" applyAlignment="1">
      <alignment horizontal="center" vertical="center" wrapText="1"/>
    </xf>
    <xf numFmtId="0" fontId="34" fillId="0" borderId="47" xfId="37" applyFont="1" applyBorder="1" applyAlignment="1">
      <alignment horizontal="center" vertical="center" shrinkToFit="1"/>
    </xf>
    <xf numFmtId="0" fontId="34" fillId="0" borderId="38" xfId="37" applyFont="1" applyBorder="1" applyAlignment="1">
      <alignment horizontal="center" vertical="center" shrinkToFit="1"/>
    </xf>
    <xf numFmtId="0" fontId="34" fillId="0" borderId="48" xfId="37" applyFont="1" applyBorder="1" applyAlignment="1">
      <alignment horizontal="center" vertical="center" shrinkToFit="1"/>
    </xf>
    <xf numFmtId="0" fontId="27" fillId="0" borderId="0" xfId="0" applyFont="1" applyAlignment="1">
      <alignment horizontal="center" shrinkToFit="1"/>
    </xf>
    <xf numFmtId="0" fontId="27" fillId="0" borderId="38" xfId="0" applyFont="1" applyBorder="1" applyAlignment="1">
      <alignment horizontal="center" shrinkToFit="1"/>
    </xf>
    <xf numFmtId="0" fontId="58" fillId="0" borderId="16" xfId="0" applyFont="1" applyBorder="1" applyAlignment="1">
      <alignment horizontal="right" vertical="center"/>
    </xf>
    <xf numFmtId="0" fontId="58" fillId="0" borderId="17" xfId="0" applyFont="1" applyBorder="1" applyAlignment="1">
      <alignment horizontal="right" vertical="center"/>
    </xf>
    <xf numFmtId="0" fontId="60" fillId="28" borderId="17" xfId="29" applyFont="1" applyFill="1" applyBorder="1" applyAlignment="1" applyProtection="1">
      <alignment horizontal="left" vertical="center" shrinkToFit="1"/>
      <protection locked="0"/>
    </xf>
    <xf numFmtId="0" fontId="32" fillId="0" borderId="22" xfId="37" applyFont="1" applyBorder="1" applyAlignment="1">
      <alignment horizontal="left" vertical="center" shrinkToFit="1"/>
    </xf>
    <xf numFmtId="0" fontId="47" fillId="30" borderId="14" xfId="37" applyFont="1" applyFill="1" applyBorder="1" applyAlignment="1">
      <alignment horizontal="left" vertical="center" wrapText="1"/>
    </xf>
    <xf numFmtId="0" fontId="47" fillId="30" borderId="10" xfId="37" applyFont="1" applyFill="1" applyBorder="1" applyAlignment="1">
      <alignment horizontal="left" vertical="center" wrapText="1"/>
    </xf>
    <xf numFmtId="0" fontId="47" fillId="30" borderId="15" xfId="37" applyFont="1" applyFill="1" applyBorder="1" applyAlignment="1">
      <alignment horizontal="left" vertical="center" wrapText="1"/>
    </xf>
    <xf numFmtId="0" fontId="51" fillId="24" borderId="32" xfId="36" applyFont="1" applyFill="1" applyBorder="1" applyAlignment="1">
      <alignment horizontal="center" vertical="center" wrapText="1"/>
    </xf>
    <xf numFmtId="0" fontId="51" fillId="24" borderId="33" xfId="36" applyFont="1" applyFill="1" applyBorder="1" applyAlignment="1">
      <alignment horizontal="center" vertical="center" wrapText="1"/>
    </xf>
    <xf numFmtId="0" fontId="51" fillId="24" borderId="34" xfId="36" applyFont="1" applyFill="1" applyBorder="1" applyAlignment="1">
      <alignment horizontal="center" vertical="center" wrapText="1"/>
    </xf>
    <xf numFmtId="0" fontId="28" fillId="0" borderId="51" xfId="37" applyFont="1" applyBorder="1" applyAlignment="1">
      <alignment horizontal="center" vertical="center" wrapText="1"/>
    </xf>
    <xf numFmtId="0" fontId="28" fillId="0" borderId="25" xfId="37" applyFont="1" applyBorder="1" applyAlignment="1">
      <alignment horizontal="center" vertical="center" wrapText="1"/>
    </xf>
    <xf numFmtId="0" fontId="28" fillId="0" borderId="52" xfId="37" applyFont="1" applyBorder="1" applyAlignment="1">
      <alignment horizontal="center" vertical="center" wrapText="1"/>
    </xf>
    <xf numFmtId="0" fontId="53" fillId="24" borderId="19" xfId="36" applyFont="1" applyFill="1" applyBorder="1" applyAlignment="1">
      <alignment horizontal="center" vertical="center" wrapText="1"/>
    </xf>
    <xf numFmtId="0" fontId="53" fillId="24" borderId="24" xfId="36" applyFont="1" applyFill="1" applyBorder="1" applyAlignment="1">
      <alignment horizontal="center" vertical="center" wrapText="1"/>
    </xf>
    <xf numFmtId="0" fontId="53" fillId="24" borderId="20" xfId="36" applyFont="1" applyFill="1" applyBorder="1" applyAlignment="1">
      <alignment horizontal="center" vertical="center" wrapText="1"/>
    </xf>
    <xf numFmtId="0" fontId="54" fillId="0" borderId="45" xfId="0" applyFont="1" applyBorder="1" applyAlignment="1">
      <alignment horizontal="right" vertical="center"/>
    </xf>
    <xf numFmtId="0" fontId="54" fillId="0" borderId="0" xfId="0" applyFont="1" applyAlignment="1">
      <alignment horizontal="right" vertical="center"/>
    </xf>
    <xf numFmtId="0" fontId="51" fillId="0" borderId="35" xfId="37" applyFont="1" applyBorder="1" applyAlignment="1">
      <alignment horizontal="right" vertical="center" wrapText="1"/>
    </xf>
    <xf numFmtId="0" fontId="51" fillId="0" borderId="36" xfId="37" applyFont="1" applyBorder="1" applyAlignment="1">
      <alignment horizontal="right" vertical="center" wrapText="1"/>
    </xf>
    <xf numFmtId="0" fontId="49" fillId="0" borderId="36" xfId="37" applyFont="1" applyBorder="1" applyAlignment="1">
      <alignment horizontal="left" vertical="center" wrapText="1"/>
    </xf>
    <xf numFmtId="0" fontId="49" fillId="0" borderId="37" xfId="37" applyFont="1" applyBorder="1" applyAlignment="1">
      <alignment horizontal="left" vertical="center" wrapText="1"/>
    </xf>
    <xf numFmtId="0" fontId="58" fillId="0" borderId="11" xfId="0" applyFont="1" applyBorder="1" applyAlignment="1">
      <alignment horizontal="right" vertical="center"/>
    </xf>
    <xf numFmtId="0" fontId="58" fillId="0" borderId="12" xfId="0" applyFont="1" applyBorder="1" applyAlignment="1">
      <alignment horizontal="right" vertical="center"/>
    </xf>
    <xf numFmtId="0" fontId="53" fillId="28" borderId="12" xfId="37" applyFont="1" applyFill="1" applyBorder="1" applyAlignment="1" applyProtection="1">
      <alignment horizontal="left" vertical="center" shrinkToFit="1"/>
      <protection locked="0"/>
    </xf>
    <xf numFmtId="0" fontId="56" fillId="0" borderId="49" xfId="37" applyFont="1" applyBorder="1" applyAlignment="1">
      <alignment horizontal="right" vertical="center" wrapText="1"/>
    </xf>
    <xf numFmtId="0" fontId="56" fillId="0" borderId="22" xfId="37" applyFont="1" applyBorder="1" applyAlignment="1">
      <alignment horizontal="right" vertical="center" wrapText="1"/>
    </xf>
    <xf numFmtId="0" fontId="32" fillId="0" borderId="22" xfId="37" applyFont="1" applyBorder="1" applyAlignment="1">
      <alignment horizontal="left" vertical="center" wrapText="1"/>
    </xf>
    <xf numFmtId="0" fontId="58" fillId="0" borderId="14" xfId="0" applyFont="1" applyBorder="1" applyAlignment="1">
      <alignment horizontal="right" vertical="center"/>
    </xf>
    <xf numFmtId="0" fontId="58" fillId="0" borderId="10" xfId="0" applyFont="1" applyBorder="1" applyAlignment="1">
      <alignment horizontal="right" vertical="center"/>
    </xf>
    <xf numFmtId="0" fontId="28" fillId="0" borderId="51" xfId="36" applyFont="1" applyBorder="1" applyAlignment="1">
      <alignment horizontal="center" vertical="center" wrapText="1"/>
    </xf>
    <xf numFmtId="0" fontId="28" fillId="0" borderId="25" xfId="36" applyFont="1" applyBorder="1" applyAlignment="1">
      <alignment horizontal="center" vertical="center" wrapText="1"/>
    </xf>
    <xf numFmtId="0" fontId="28" fillId="0" borderId="52" xfId="36" applyFont="1" applyBorder="1" applyAlignment="1">
      <alignment horizontal="center" vertical="center" wrapText="1"/>
    </xf>
    <xf numFmtId="0" fontId="50" fillId="32" borderId="0" xfId="0" applyFont="1" applyFill="1" applyAlignment="1">
      <alignment horizontal="center" vertical="center"/>
    </xf>
  </cellXfs>
  <cellStyles count="49">
    <cellStyle name="%20 - Vurgu1 2" xfId="1"/>
    <cellStyle name="%20 - Vurgu2 2" xfId="2"/>
    <cellStyle name="%20 - Vurgu3 2" xfId="3"/>
    <cellStyle name="%20 - Vurgu4 2" xfId="4"/>
    <cellStyle name="%20 - Vurgu5 2" xfId="5"/>
    <cellStyle name="%20 - Vurgu6 2" xfId="6"/>
    <cellStyle name="%40 - Vurgu1 2" xfId="7"/>
    <cellStyle name="%40 - Vurgu2 2" xfId="8"/>
    <cellStyle name="%40 - Vurgu3 2" xfId="9"/>
    <cellStyle name="%40 - Vurgu4 2" xfId="10"/>
    <cellStyle name="%40 - Vurgu5 2" xfId="11"/>
    <cellStyle name="%40 - Vurgu6 2" xfId="12"/>
    <cellStyle name="%60 - Vurgu1 2" xfId="13"/>
    <cellStyle name="%60 - Vurgu2 2" xfId="14"/>
    <cellStyle name="%60 - Vurgu3 2" xfId="15"/>
    <cellStyle name="%60 - Vurgu4 2" xfId="16"/>
    <cellStyle name="%60 - Vurgu5 2" xfId="17"/>
    <cellStyle name="%60 - Vurgu6 2" xfId="18"/>
    <cellStyle name="Açıklama Metni 2" xfId="19"/>
    <cellStyle name="Ana Başlık 2" xfId="20"/>
    <cellStyle name="Bağlı Hücre 2" xfId="21"/>
    <cellStyle name="Başlık 1 2" xfId="22"/>
    <cellStyle name="Başlık 2 2" xfId="23"/>
    <cellStyle name="Başlık 3 2" xfId="24"/>
    <cellStyle name="Başlık 4 2" xfId="25"/>
    <cellStyle name="Çıkış 2" xfId="26"/>
    <cellStyle name="Giriş 2" xfId="27"/>
    <cellStyle name="Hesaplama 2" xfId="28"/>
    <cellStyle name="İşaretli Hücre 2" xfId="30"/>
    <cellStyle name="İyi 2" xfId="31"/>
    <cellStyle name="Köprü" xfId="29" builtinId="8"/>
    <cellStyle name="Köprü 2" xfId="32"/>
    <cellStyle name="Köprü 3" xfId="33"/>
    <cellStyle name="Köprü 4" xfId="34"/>
    <cellStyle name="Kötü 2" xfId="35"/>
    <cellStyle name="Normal" xfId="0" builtinId="0"/>
    <cellStyle name="Normal 2" xfId="36"/>
    <cellStyle name="Normal 2 2" xfId="37"/>
    <cellStyle name="Normal 3" xfId="38"/>
    <cellStyle name="Not 2" xfId="39"/>
    <cellStyle name="Nötr 2" xfId="40"/>
    <cellStyle name="Toplam 2" xfId="41"/>
    <cellStyle name="Uyarı Metni 2" xfId="42"/>
    <cellStyle name="Vurgu1 2" xfId="43"/>
    <cellStyle name="Vurgu2 2" xfId="44"/>
    <cellStyle name="Vurgu3 2" xfId="45"/>
    <cellStyle name="Vurgu4 2" xfId="46"/>
    <cellStyle name="Vurgu5 2" xfId="47"/>
    <cellStyle name="Vurgu6 2" xfId="48"/>
  </cellStyles>
  <dxfs count="13"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ill>
        <patternFill patternType="darkGray">
          <bgColor rgb="FFFF0000"/>
        </patternFill>
      </fill>
    </dxf>
    <dxf>
      <font>
        <b/>
        <i/>
        <color rgb="FFFF0000"/>
      </font>
    </dxf>
    <dxf>
      <font>
        <b/>
        <i val="0"/>
        <color rgb="FFFF0000"/>
      </font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/>
        <i val="0"/>
        <color rgb="FFFF0000"/>
      </font>
    </dxf>
    <dxf>
      <fill>
        <patternFill patternType="darkGray">
          <bgColor rgb="FFFF0000"/>
        </patternFill>
      </fill>
    </dxf>
    <dxf>
      <font>
        <b/>
        <i/>
        <color rgb="FFFF0000"/>
      </font>
    </dxf>
    <dxf>
      <font>
        <b/>
        <i val="0"/>
        <color rgb="FFFF0000"/>
      </font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03" name="Resim 5">
          <a:extLst>
            <a:ext uri="{FF2B5EF4-FFF2-40B4-BE49-F238E27FC236}">
              <a16:creationId xmlns:a16="http://schemas.microsoft.com/office/drawing/2014/main" xmlns="" id="{7645BC3B-DB72-DE45-4DEC-FE5058E1A3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04" name="Resim 5">
          <a:extLst>
            <a:ext uri="{FF2B5EF4-FFF2-40B4-BE49-F238E27FC236}">
              <a16:creationId xmlns:a16="http://schemas.microsoft.com/office/drawing/2014/main" xmlns="" id="{58FB0407-BFA3-52F7-6F19-861920EBF4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05" name="Resim 5">
          <a:extLst>
            <a:ext uri="{FF2B5EF4-FFF2-40B4-BE49-F238E27FC236}">
              <a16:creationId xmlns:a16="http://schemas.microsoft.com/office/drawing/2014/main" xmlns="" id="{8CCADBD4-29FB-8B5D-0924-29406228AE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06" name="Resim 5">
          <a:extLst>
            <a:ext uri="{FF2B5EF4-FFF2-40B4-BE49-F238E27FC236}">
              <a16:creationId xmlns:a16="http://schemas.microsoft.com/office/drawing/2014/main" xmlns="" id="{D9B9BC29-ED9A-DC1F-626D-95DE85B9C1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07" name="Resim 5">
          <a:extLst>
            <a:ext uri="{FF2B5EF4-FFF2-40B4-BE49-F238E27FC236}">
              <a16:creationId xmlns:a16="http://schemas.microsoft.com/office/drawing/2014/main" xmlns="" id="{EA14D139-6D44-C46E-8768-0C477AFAD9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08" name="Resim 5">
          <a:extLst>
            <a:ext uri="{FF2B5EF4-FFF2-40B4-BE49-F238E27FC236}">
              <a16:creationId xmlns:a16="http://schemas.microsoft.com/office/drawing/2014/main" xmlns="" id="{3789D3E0-0617-DC68-B6F8-E01C6A9564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09" name="Resim 5">
          <a:extLst>
            <a:ext uri="{FF2B5EF4-FFF2-40B4-BE49-F238E27FC236}">
              <a16:creationId xmlns:a16="http://schemas.microsoft.com/office/drawing/2014/main" xmlns="" id="{B84FEC6F-926E-D783-E0D0-9768097DFA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0" name="Resim 5">
          <a:extLst>
            <a:ext uri="{FF2B5EF4-FFF2-40B4-BE49-F238E27FC236}">
              <a16:creationId xmlns:a16="http://schemas.microsoft.com/office/drawing/2014/main" xmlns="" id="{9287975D-BD37-8121-9085-FC9DBD27A2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1" name="Resim 5">
          <a:extLst>
            <a:ext uri="{FF2B5EF4-FFF2-40B4-BE49-F238E27FC236}">
              <a16:creationId xmlns:a16="http://schemas.microsoft.com/office/drawing/2014/main" xmlns="" id="{4B4B9066-3B94-BDF9-6181-90E2140AE8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2" name="Resim 5">
          <a:extLst>
            <a:ext uri="{FF2B5EF4-FFF2-40B4-BE49-F238E27FC236}">
              <a16:creationId xmlns:a16="http://schemas.microsoft.com/office/drawing/2014/main" xmlns="" id="{5C7F3D9C-687A-A320-CB32-CADE8600B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3" name="Resim 5">
          <a:extLst>
            <a:ext uri="{FF2B5EF4-FFF2-40B4-BE49-F238E27FC236}">
              <a16:creationId xmlns:a16="http://schemas.microsoft.com/office/drawing/2014/main" xmlns="" id="{07CB8C31-7C1D-9D3B-EECA-9E5EB2506E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4" name="Resim 5">
          <a:extLst>
            <a:ext uri="{FF2B5EF4-FFF2-40B4-BE49-F238E27FC236}">
              <a16:creationId xmlns:a16="http://schemas.microsoft.com/office/drawing/2014/main" xmlns="" id="{9A95CE6E-C995-795F-9AF2-86AA71A67E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5" name="Resim 5">
          <a:extLst>
            <a:ext uri="{FF2B5EF4-FFF2-40B4-BE49-F238E27FC236}">
              <a16:creationId xmlns:a16="http://schemas.microsoft.com/office/drawing/2014/main" xmlns="" id="{F56B8050-14B9-56ED-6761-99983B0D8E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6" name="Resim 5">
          <a:extLst>
            <a:ext uri="{FF2B5EF4-FFF2-40B4-BE49-F238E27FC236}">
              <a16:creationId xmlns:a16="http://schemas.microsoft.com/office/drawing/2014/main" xmlns="" id="{A50415BC-01DA-5A1C-027E-7E8A05C8E3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7" name="Resim 5">
          <a:extLst>
            <a:ext uri="{FF2B5EF4-FFF2-40B4-BE49-F238E27FC236}">
              <a16:creationId xmlns:a16="http://schemas.microsoft.com/office/drawing/2014/main" xmlns="" id="{937D1C66-0A66-7C15-D11E-41D6B52E21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8" name="Resim 5">
          <a:extLst>
            <a:ext uri="{FF2B5EF4-FFF2-40B4-BE49-F238E27FC236}">
              <a16:creationId xmlns:a16="http://schemas.microsoft.com/office/drawing/2014/main" xmlns="" id="{4D676269-E6ED-5F7C-204D-F318DE3450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9" name="Resim 5">
          <a:extLst>
            <a:ext uri="{FF2B5EF4-FFF2-40B4-BE49-F238E27FC236}">
              <a16:creationId xmlns:a16="http://schemas.microsoft.com/office/drawing/2014/main" xmlns="" id="{9CA78C64-5246-51CF-C984-201A65E098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0" name="Resim 5">
          <a:extLst>
            <a:ext uri="{FF2B5EF4-FFF2-40B4-BE49-F238E27FC236}">
              <a16:creationId xmlns:a16="http://schemas.microsoft.com/office/drawing/2014/main" xmlns="" id="{DFDF91FC-158E-F0C5-2DD4-4466E65F8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1" name="Resim 5">
          <a:extLst>
            <a:ext uri="{FF2B5EF4-FFF2-40B4-BE49-F238E27FC236}">
              <a16:creationId xmlns:a16="http://schemas.microsoft.com/office/drawing/2014/main" xmlns="" id="{A0A499CA-88CC-4F25-12BA-7A73762AA0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2" name="Resim 5">
          <a:extLst>
            <a:ext uri="{FF2B5EF4-FFF2-40B4-BE49-F238E27FC236}">
              <a16:creationId xmlns:a16="http://schemas.microsoft.com/office/drawing/2014/main" xmlns="" id="{153A8E5F-2111-F2B9-37C3-913715846B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3" name="Resim 5">
          <a:extLst>
            <a:ext uri="{FF2B5EF4-FFF2-40B4-BE49-F238E27FC236}">
              <a16:creationId xmlns:a16="http://schemas.microsoft.com/office/drawing/2014/main" xmlns="" id="{7B6241EA-28E1-08A2-6CB3-D471B08864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4" name="Resim 5">
          <a:extLst>
            <a:ext uri="{FF2B5EF4-FFF2-40B4-BE49-F238E27FC236}">
              <a16:creationId xmlns:a16="http://schemas.microsoft.com/office/drawing/2014/main" xmlns="" id="{A1985097-8CB8-E373-2189-4840B6D6AE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5" name="Resim 5">
          <a:extLst>
            <a:ext uri="{FF2B5EF4-FFF2-40B4-BE49-F238E27FC236}">
              <a16:creationId xmlns:a16="http://schemas.microsoft.com/office/drawing/2014/main" xmlns="" id="{B99E4962-EA82-D10D-C4A3-D659B92917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6" name="Resim 5">
          <a:extLst>
            <a:ext uri="{FF2B5EF4-FFF2-40B4-BE49-F238E27FC236}">
              <a16:creationId xmlns:a16="http://schemas.microsoft.com/office/drawing/2014/main" xmlns="" id="{2F73E49F-C5A6-7E77-FC30-5CEC305F3F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7" name="Resim 5">
          <a:extLst>
            <a:ext uri="{FF2B5EF4-FFF2-40B4-BE49-F238E27FC236}">
              <a16:creationId xmlns:a16="http://schemas.microsoft.com/office/drawing/2014/main" xmlns="" id="{CFFAE1A9-0ACE-E60D-1098-B0938FFDAA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8" name="Resim 5">
          <a:extLst>
            <a:ext uri="{FF2B5EF4-FFF2-40B4-BE49-F238E27FC236}">
              <a16:creationId xmlns:a16="http://schemas.microsoft.com/office/drawing/2014/main" xmlns="" id="{291A7E78-7D3D-4CAD-2E23-CAD15D2526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" name="Resim 5">
          <a:extLst>
            <a:ext uri="{FF2B5EF4-FFF2-40B4-BE49-F238E27FC236}">
              <a16:creationId xmlns:a16="http://schemas.microsoft.com/office/drawing/2014/main" xmlns="" id="{E1D9CF1F-205C-449A-8CCB-E11E65D7D0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" name="Resim 5">
          <a:extLst>
            <a:ext uri="{FF2B5EF4-FFF2-40B4-BE49-F238E27FC236}">
              <a16:creationId xmlns:a16="http://schemas.microsoft.com/office/drawing/2014/main" xmlns="" id="{0699FE4C-80C9-4C22-A3C1-3777D54A6A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" name="Resim 5">
          <a:extLst>
            <a:ext uri="{FF2B5EF4-FFF2-40B4-BE49-F238E27FC236}">
              <a16:creationId xmlns:a16="http://schemas.microsoft.com/office/drawing/2014/main" xmlns="" id="{B227302C-A544-4803-8753-63CED37B1B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5" name="Resim 5">
          <a:extLst>
            <a:ext uri="{FF2B5EF4-FFF2-40B4-BE49-F238E27FC236}">
              <a16:creationId xmlns:a16="http://schemas.microsoft.com/office/drawing/2014/main" xmlns="" id="{47AB5B19-5F94-41F8-B7B7-D18CA08E42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6" name="Resim 5">
          <a:extLst>
            <a:ext uri="{FF2B5EF4-FFF2-40B4-BE49-F238E27FC236}">
              <a16:creationId xmlns:a16="http://schemas.microsoft.com/office/drawing/2014/main" xmlns="" id="{AFA9183A-03B8-4744-8CF4-0DCEECBB31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7" name="Resim 5">
          <a:extLst>
            <a:ext uri="{FF2B5EF4-FFF2-40B4-BE49-F238E27FC236}">
              <a16:creationId xmlns:a16="http://schemas.microsoft.com/office/drawing/2014/main" xmlns="" id="{3C745188-BB17-4359-BE6F-AD5327E952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8" name="Resim 5">
          <a:extLst>
            <a:ext uri="{FF2B5EF4-FFF2-40B4-BE49-F238E27FC236}">
              <a16:creationId xmlns:a16="http://schemas.microsoft.com/office/drawing/2014/main" xmlns="" id="{6AFB61B5-79F0-4C00-8688-DAE61E85CA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9" name="Resim 5">
          <a:extLst>
            <a:ext uri="{FF2B5EF4-FFF2-40B4-BE49-F238E27FC236}">
              <a16:creationId xmlns:a16="http://schemas.microsoft.com/office/drawing/2014/main" xmlns="" id="{ADE8102D-8339-4760-9C53-408D09E0AA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0" name="Resim 5">
          <a:extLst>
            <a:ext uri="{FF2B5EF4-FFF2-40B4-BE49-F238E27FC236}">
              <a16:creationId xmlns:a16="http://schemas.microsoft.com/office/drawing/2014/main" xmlns="" id="{DDCC054E-BE6F-404C-8AA4-E53FD9875E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1" name="Resim 5">
          <a:extLst>
            <a:ext uri="{FF2B5EF4-FFF2-40B4-BE49-F238E27FC236}">
              <a16:creationId xmlns:a16="http://schemas.microsoft.com/office/drawing/2014/main" xmlns="" id="{44DF8F27-49BA-4332-B33C-C0B334FB42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2" name="Resim 5">
          <a:extLst>
            <a:ext uri="{FF2B5EF4-FFF2-40B4-BE49-F238E27FC236}">
              <a16:creationId xmlns:a16="http://schemas.microsoft.com/office/drawing/2014/main" xmlns="" id="{9F5A470E-FA21-46E0-BE9D-8139584CBA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3" name="Resim 5">
          <a:extLst>
            <a:ext uri="{FF2B5EF4-FFF2-40B4-BE49-F238E27FC236}">
              <a16:creationId xmlns:a16="http://schemas.microsoft.com/office/drawing/2014/main" xmlns="" id="{AC7DD2D7-FDD5-4F8E-BFB3-283ED8BF4B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4" name="Resim 5">
          <a:extLst>
            <a:ext uri="{FF2B5EF4-FFF2-40B4-BE49-F238E27FC236}">
              <a16:creationId xmlns:a16="http://schemas.microsoft.com/office/drawing/2014/main" xmlns="" id="{5697A6C5-274A-4EA2-8E07-252A6D5DF7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5" name="Resim 5">
          <a:extLst>
            <a:ext uri="{FF2B5EF4-FFF2-40B4-BE49-F238E27FC236}">
              <a16:creationId xmlns:a16="http://schemas.microsoft.com/office/drawing/2014/main" xmlns="" id="{B4B9AC9C-71A5-46CD-86D3-6F671A9C44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6" name="Resim 5">
          <a:extLst>
            <a:ext uri="{FF2B5EF4-FFF2-40B4-BE49-F238E27FC236}">
              <a16:creationId xmlns:a16="http://schemas.microsoft.com/office/drawing/2014/main" xmlns="" id="{63A2BDDA-4969-45D3-AFA2-6DAADE916F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7" name="Resim 5">
          <a:extLst>
            <a:ext uri="{FF2B5EF4-FFF2-40B4-BE49-F238E27FC236}">
              <a16:creationId xmlns:a16="http://schemas.microsoft.com/office/drawing/2014/main" xmlns="" id="{D92EE534-B510-46FC-B264-6B9ACDE429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8" name="Resim 5">
          <a:extLst>
            <a:ext uri="{FF2B5EF4-FFF2-40B4-BE49-F238E27FC236}">
              <a16:creationId xmlns:a16="http://schemas.microsoft.com/office/drawing/2014/main" xmlns="" id="{AA087226-6B7F-4AFB-8075-3DF8745DCA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9" name="Resim 5">
          <a:extLst>
            <a:ext uri="{FF2B5EF4-FFF2-40B4-BE49-F238E27FC236}">
              <a16:creationId xmlns:a16="http://schemas.microsoft.com/office/drawing/2014/main" xmlns="" id="{ED23DE51-DB35-4EFD-B526-A54EECE281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0" name="Resim 5">
          <a:extLst>
            <a:ext uri="{FF2B5EF4-FFF2-40B4-BE49-F238E27FC236}">
              <a16:creationId xmlns:a16="http://schemas.microsoft.com/office/drawing/2014/main" xmlns="" id="{0492D74D-0DA0-463C-B37D-092691333D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1" name="Resim 5">
          <a:extLst>
            <a:ext uri="{FF2B5EF4-FFF2-40B4-BE49-F238E27FC236}">
              <a16:creationId xmlns:a16="http://schemas.microsoft.com/office/drawing/2014/main" xmlns="" id="{97FF1F75-9A13-4ED6-900D-FFC557FE17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2" name="Resim 5">
          <a:extLst>
            <a:ext uri="{FF2B5EF4-FFF2-40B4-BE49-F238E27FC236}">
              <a16:creationId xmlns:a16="http://schemas.microsoft.com/office/drawing/2014/main" xmlns="" id="{F22332E6-61CD-4D5B-982A-C1268C56DA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3" name="Resim 5">
          <a:extLst>
            <a:ext uri="{FF2B5EF4-FFF2-40B4-BE49-F238E27FC236}">
              <a16:creationId xmlns:a16="http://schemas.microsoft.com/office/drawing/2014/main" xmlns="" id="{98FC6E42-C415-491D-B3B9-6613A01E03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4" name="Resim 5">
          <a:extLst>
            <a:ext uri="{FF2B5EF4-FFF2-40B4-BE49-F238E27FC236}">
              <a16:creationId xmlns:a16="http://schemas.microsoft.com/office/drawing/2014/main" xmlns="" id="{2E0B38DB-1EE1-4936-8C7A-1BFB9D124E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5" name="Resim 5">
          <a:extLst>
            <a:ext uri="{FF2B5EF4-FFF2-40B4-BE49-F238E27FC236}">
              <a16:creationId xmlns:a16="http://schemas.microsoft.com/office/drawing/2014/main" xmlns="" id="{C68AE1DE-BBF3-4497-9CB0-1C63C59476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6" name="Resim 5">
          <a:extLst>
            <a:ext uri="{FF2B5EF4-FFF2-40B4-BE49-F238E27FC236}">
              <a16:creationId xmlns:a16="http://schemas.microsoft.com/office/drawing/2014/main" xmlns="" id="{1B2FFEC0-5ECA-4764-8D5F-839770D192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7" name="Resim 5">
          <a:extLst>
            <a:ext uri="{FF2B5EF4-FFF2-40B4-BE49-F238E27FC236}">
              <a16:creationId xmlns:a16="http://schemas.microsoft.com/office/drawing/2014/main" xmlns="" id="{D7466D7F-15F7-498E-A371-C5759E2994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8" name="Resim 5">
          <a:extLst>
            <a:ext uri="{FF2B5EF4-FFF2-40B4-BE49-F238E27FC236}">
              <a16:creationId xmlns:a16="http://schemas.microsoft.com/office/drawing/2014/main" xmlns="" id="{51962ECD-6511-4673-B415-6DFF997DFF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9" name="Resim 5">
          <a:extLst>
            <a:ext uri="{FF2B5EF4-FFF2-40B4-BE49-F238E27FC236}">
              <a16:creationId xmlns:a16="http://schemas.microsoft.com/office/drawing/2014/main" xmlns="" id="{26C2D72D-A9B0-43FF-9E0F-EE36B91171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0" name="Resim 5">
          <a:extLst>
            <a:ext uri="{FF2B5EF4-FFF2-40B4-BE49-F238E27FC236}">
              <a16:creationId xmlns:a16="http://schemas.microsoft.com/office/drawing/2014/main" xmlns="" id="{02A01EE6-8FED-40FA-A15B-4B9A9FF0FA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1" name="Resim 5">
          <a:extLst>
            <a:ext uri="{FF2B5EF4-FFF2-40B4-BE49-F238E27FC236}">
              <a16:creationId xmlns:a16="http://schemas.microsoft.com/office/drawing/2014/main" xmlns="" id="{4D2EEC44-6205-4D49-9419-03FFDE3C5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384" name="Resim 4383">
          <a:extLst>
            <a:ext uri="{FF2B5EF4-FFF2-40B4-BE49-F238E27FC236}">
              <a16:creationId xmlns:a16="http://schemas.microsoft.com/office/drawing/2014/main" xmlns="" id="{FEB4FAC7-CA1A-4502-8172-CBD7DF31E7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385" name="Resim 5">
          <a:extLst>
            <a:ext uri="{FF2B5EF4-FFF2-40B4-BE49-F238E27FC236}">
              <a16:creationId xmlns:a16="http://schemas.microsoft.com/office/drawing/2014/main" xmlns="" id="{6A67C723-9AF8-4F91-84DF-B81404CB0F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386" name="Resim 5">
          <a:extLst>
            <a:ext uri="{FF2B5EF4-FFF2-40B4-BE49-F238E27FC236}">
              <a16:creationId xmlns:a16="http://schemas.microsoft.com/office/drawing/2014/main" xmlns="" id="{C1779639-F910-4928-A2F4-09B750CE88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387" name="Resim 5">
          <a:extLst>
            <a:ext uri="{FF2B5EF4-FFF2-40B4-BE49-F238E27FC236}">
              <a16:creationId xmlns:a16="http://schemas.microsoft.com/office/drawing/2014/main" xmlns="" id="{8ACCE50B-C50B-449F-930C-5F6CAE9ADD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388" name="Resim 5">
          <a:extLst>
            <a:ext uri="{FF2B5EF4-FFF2-40B4-BE49-F238E27FC236}">
              <a16:creationId xmlns:a16="http://schemas.microsoft.com/office/drawing/2014/main" xmlns="" id="{100EB239-68F6-417A-A708-96C3A03B99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389" name="Resim 5">
          <a:extLst>
            <a:ext uri="{FF2B5EF4-FFF2-40B4-BE49-F238E27FC236}">
              <a16:creationId xmlns:a16="http://schemas.microsoft.com/office/drawing/2014/main" xmlns="" id="{5A5E319F-FE65-4309-98E2-A252FAE823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390" name="Resim 5">
          <a:extLst>
            <a:ext uri="{FF2B5EF4-FFF2-40B4-BE49-F238E27FC236}">
              <a16:creationId xmlns:a16="http://schemas.microsoft.com/office/drawing/2014/main" xmlns="" id="{EA593605-7348-4459-A837-C7C40678A5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391" name="Resim 5">
          <a:extLst>
            <a:ext uri="{FF2B5EF4-FFF2-40B4-BE49-F238E27FC236}">
              <a16:creationId xmlns:a16="http://schemas.microsoft.com/office/drawing/2014/main" xmlns="" id="{086E5CD2-9BFC-4D9F-B1EE-FEDBDC419F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392" name="Resim 5">
          <a:extLst>
            <a:ext uri="{FF2B5EF4-FFF2-40B4-BE49-F238E27FC236}">
              <a16:creationId xmlns:a16="http://schemas.microsoft.com/office/drawing/2014/main" xmlns="" id="{BF1F0551-FDE9-4818-85DE-7C691ED431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393" name="Resim 5">
          <a:extLst>
            <a:ext uri="{FF2B5EF4-FFF2-40B4-BE49-F238E27FC236}">
              <a16:creationId xmlns:a16="http://schemas.microsoft.com/office/drawing/2014/main" xmlns="" id="{DACC51E6-8B19-4266-81D4-7A4C74445F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394" name="Resim 5">
          <a:extLst>
            <a:ext uri="{FF2B5EF4-FFF2-40B4-BE49-F238E27FC236}">
              <a16:creationId xmlns:a16="http://schemas.microsoft.com/office/drawing/2014/main" xmlns="" id="{FADCA636-ACA8-4294-8459-4AE11ED1E4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395" name="Resim 5">
          <a:extLst>
            <a:ext uri="{FF2B5EF4-FFF2-40B4-BE49-F238E27FC236}">
              <a16:creationId xmlns:a16="http://schemas.microsoft.com/office/drawing/2014/main" xmlns="" id="{9CF9784A-77E4-410A-BF33-226410B205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396" name="Resim 5">
          <a:extLst>
            <a:ext uri="{FF2B5EF4-FFF2-40B4-BE49-F238E27FC236}">
              <a16:creationId xmlns:a16="http://schemas.microsoft.com/office/drawing/2014/main" xmlns="" id="{26B6FC85-5513-4DAB-9E1C-B28E1684E3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397" name="Resim 5">
          <a:extLst>
            <a:ext uri="{FF2B5EF4-FFF2-40B4-BE49-F238E27FC236}">
              <a16:creationId xmlns:a16="http://schemas.microsoft.com/office/drawing/2014/main" xmlns="" id="{2A3E359D-5BF7-43F4-A0CF-35DFCE675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398" name="Resim 5">
          <a:extLst>
            <a:ext uri="{FF2B5EF4-FFF2-40B4-BE49-F238E27FC236}">
              <a16:creationId xmlns:a16="http://schemas.microsoft.com/office/drawing/2014/main" xmlns="" id="{95174298-7700-46A1-A0AB-C8181644C8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399" name="Resim 5">
          <a:extLst>
            <a:ext uri="{FF2B5EF4-FFF2-40B4-BE49-F238E27FC236}">
              <a16:creationId xmlns:a16="http://schemas.microsoft.com/office/drawing/2014/main" xmlns="" id="{5E898086-0BB2-4F3A-8044-F7F7827182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00" name="Resim 5">
          <a:extLst>
            <a:ext uri="{FF2B5EF4-FFF2-40B4-BE49-F238E27FC236}">
              <a16:creationId xmlns:a16="http://schemas.microsoft.com/office/drawing/2014/main" xmlns="" id="{B890A153-8DD1-45E9-9B05-CA50D4B2AA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01" name="Resim 5">
          <a:extLst>
            <a:ext uri="{FF2B5EF4-FFF2-40B4-BE49-F238E27FC236}">
              <a16:creationId xmlns:a16="http://schemas.microsoft.com/office/drawing/2014/main" xmlns="" id="{04A917BF-0305-4C3B-B95B-6185EC613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02" name="Resim 5">
          <a:extLst>
            <a:ext uri="{FF2B5EF4-FFF2-40B4-BE49-F238E27FC236}">
              <a16:creationId xmlns:a16="http://schemas.microsoft.com/office/drawing/2014/main" xmlns="" id="{BF668FBC-2CCB-4E8B-8284-C09B338D13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31" name="Resim 5">
          <a:extLst>
            <a:ext uri="{FF2B5EF4-FFF2-40B4-BE49-F238E27FC236}">
              <a16:creationId xmlns:a16="http://schemas.microsoft.com/office/drawing/2014/main" xmlns="" id="{24C2E8EF-0362-4659-9803-178D45480A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32" name="Resim 5">
          <a:extLst>
            <a:ext uri="{FF2B5EF4-FFF2-40B4-BE49-F238E27FC236}">
              <a16:creationId xmlns:a16="http://schemas.microsoft.com/office/drawing/2014/main" xmlns="" id="{B2B9B057-CFBE-4E19-BEC3-722EED7940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33" name="Resim 5">
          <a:extLst>
            <a:ext uri="{FF2B5EF4-FFF2-40B4-BE49-F238E27FC236}">
              <a16:creationId xmlns:a16="http://schemas.microsoft.com/office/drawing/2014/main" xmlns="" id="{76B66922-F727-4393-B6B9-4B0E1B2B29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34" name="Resim 5">
          <a:extLst>
            <a:ext uri="{FF2B5EF4-FFF2-40B4-BE49-F238E27FC236}">
              <a16:creationId xmlns:a16="http://schemas.microsoft.com/office/drawing/2014/main" xmlns="" id="{93F0AB9E-2BDC-4B7E-9BF3-D58D3673DB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35" name="Resim 5">
          <a:extLst>
            <a:ext uri="{FF2B5EF4-FFF2-40B4-BE49-F238E27FC236}">
              <a16:creationId xmlns:a16="http://schemas.microsoft.com/office/drawing/2014/main" xmlns="" id="{F7FA4A6E-B281-4622-8B4F-7666FFA0C9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36" name="Resim 5">
          <a:extLst>
            <a:ext uri="{FF2B5EF4-FFF2-40B4-BE49-F238E27FC236}">
              <a16:creationId xmlns:a16="http://schemas.microsoft.com/office/drawing/2014/main" xmlns="" id="{1BCDFEA9-3973-42BD-A3A9-3883916AAD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37" name="Resim 5">
          <a:extLst>
            <a:ext uri="{FF2B5EF4-FFF2-40B4-BE49-F238E27FC236}">
              <a16:creationId xmlns:a16="http://schemas.microsoft.com/office/drawing/2014/main" xmlns="" id="{14F6F7E7-E8F4-4ACC-9FFC-A94E5102FA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38" name="Resim 4437">
          <a:extLst>
            <a:ext uri="{FF2B5EF4-FFF2-40B4-BE49-F238E27FC236}">
              <a16:creationId xmlns:a16="http://schemas.microsoft.com/office/drawing/2014/main" xmlns="" id="{29C9B09A-2362-44B2-A07F-F50CADC290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39" name="Resim 5">
          <a:extLst>
            <a:ext uri="{FF2B5EF4-FFF2-40B4-BE49-F238E27FC236}">
              <a16:creationId xmlns:a16="http://schemas.microsoft.com/office/drawing/2014/main" xmlns="" id="{DAAEE318-CF03-4DE2-93F2-12E91E80F3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40" name="Resim 5">
          <a:extLst>
            <a:ext uri="{FF2B5EF4-FFF2-40B4-BE49-F238E27FC236}">
              <a16:creationId xmlns:a16="http://schemas.microsoft.com/office/drawing/2014/main" xmlns="" id="{4954A1F5-33E6-4DAD-9113-729A87579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41" name="Resim 5">
          <a:extLst>
            <a:ext uri="{FF2B5EF4-FFF2-40B4-BE49-F238E27FC236}">
              <a16:creationId xmlns:a16="http://schemas.microsoft.com/office/drawing/2014/main" xmlns="" id="{0A30741B-C250-4A77-AC68-98C68A5F8F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42" name="Resim 5">
          <a:extLst>
            <a:ext uri="{FF2B5EF4-FFF2-40B4-BE49-F238E27FC236}">
              <a16:creationId xmlns:a16="http://schemas.microsoft.com/office/drawing/2014/main" xmlns="" id="{49AF3157-BD33-4CCD-BDBD-F46AC71593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43" name="Resim 5">
          <a:extLst>
            <a:ext uri="{FF2B5EF4-FFF2-40B4-BE49-F238E27FC236}">
              <a16:creationId xmlns:a16="http://schemas.microsoft.com/office/drawing/2014/main" xmlns="" id="{34D3993B-7926-4ECE-B436-2B23D94987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44" name="Resim 5">
          <a:extLst>
            <a:ext uri="{FF2B5EF4-FFF2-40B4-BE49-F238E27FC236}">
              <a16:creationId xmlns:a16="http://schemas.microsoft.com/office/drawing/2014/main" xmlns="" id="{64CEBD43-F1C5-4CD3-9AFD-FEA49D0105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45" name="Resim 5">
          <a:extLst>
            <a:ext uri="{FF2B5EF4-FFF2-40B4-BE49-F238E27FC236}">
              <a16:creationId xmlns:a16="http://schemas.microsoft.com/office/drawing/2014/main" xmlns="" id="{FC791095-C047-44A7-AB24-A8644AE1D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46" name="Resim 5">
          <a:extLst>
            <a:ext uri="{FF2B5EF4-FFF2-40B4-BE49-F238E27FC236}">
              <a16:creationId xmlns:a16="http://schemas.microsoft.com/office/drawing/2014/main" xmlns="" id="{E7845B0D-FE7C-49F0-8D82-E3E4F2724E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47" name="Resim 5">
          <a:extLst>
            <a:ext uri="{FF2B5EF4-FFF2-40B4-BE49-F238E27FC236}">
              <a16:creationId xmlns:a16="http://schemas.microsoft.com/office/drawing/2014/main" xmlns="" id="{70C8BB21-1210-40E5-B60A-5409EA9A5F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48" name="Resim 5">
          <a:extLst>
            <a:ext uri="{FF2B5EF4-FFF2-40B4-BE49-F238E27FC236}">
              <a16:creationId xmlns:a16="http://schemas.microsoft.com/office/drawing/2014/main" xmlns="" id="{A27B125E-3906-491C-B07F-FAACA62057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49" name="Resim 5">
          <a:extLst>
            <a:ext uri="{FF2B5EF4-FFF2-40B4-BE49-F238E27FC236}">
              <a16:creationId xmlns:a16="http://schemas.microsoft.com/office/drawing/2014/main" xmlns="" id="{E84007F6-15C6-494E-8C63-E36D76B39F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50" name="Resim 5">
          <a:extLst>
            <a:ext uri="{FF2B5EF4-FFF2-40B4-BE49-F238E27FC236}">
              <a16:creationId xmlns:a16="http://schemas.microsoft.com/office/drawing/2014/main" xmlns="" id="{5F3A1358-711F-4517-9A23-E6F282F1CC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51" name="Resim 5">
          <a:extLst>
            <a:ext uri="{FF2B5EF4-FFF2-40B4-BE49-F238E27FC236}">
              <a16:creationId xmlns:a16="http://schemas.microsoft.com/office/drawing/2014/main" xmlns="" id="{B34CE48D-9654-4821-BCDB-CA292CF0C8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52" name="Resim 5">
          <a:extLst>
            <a:ext uri="{FF2B5EF4-FFF2-40B4-BE49-F238E27FC236}">
              <a16:creationId xmlns:a16="http://schemas.microsoft.com/office/drawing/2014/main" xmlns="" id="{F05B860B-4098-4486-AB26-2258B71D5F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53" name="Resim 5">
          <a:extLst>
            <a:ext uri="{FF2B5EF4-FFF2-40B4-BE49-F238E27FC236}">
              <a16:creationId xmlns:a16="http://schemas.microsoft.com/office/drawing/2014/main" xmlns="" id="{0378DE62-0C33-4A87-8931-ECA20214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54" name="Resim 5">
          <a:extLst>
            <a:ext uri="{FF2B5EF4-FFF2-40B4-BE49-F238E27FC236}">
              <a16:creationId xmlns:a16="http://schemas.microsoft.com/office/drawing/2014/main" xmlns="" id="{5185E406-2378-4E94-B319-950744CA61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55" name="Resim 5">
          <a:extLst>
            <a:ext uri="{FF2B5EF4-FFF2-40B4-BE49-F238E27FC236}">
              <a16:creationId xmlns:a16="http://schemas.microsoft.com/office/drawing/2014/main" xmlns="" id="{EE7D9FCA-B4BB-4EFB-8C28-3577E61A28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56" name="Resim 5">
          <a:extLst>
            <a:ext uri="{FF2B5EF4-FFF2-40B4-BE49-F238E27FC236}">
              <a16:creationId xmlns:a16="http://schemas.microsoft.com/office/drawing/2014/main" xmlns="" id="{02B34866-312B-4B44-9895-32113A1AB0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57" name="Resim 5">
          <a:extLst>
            <a:ext uri="{FF2B5EF4-FFF2-40B4-BE49-F238E27FC236}">
              <a16:creationId xmlns:a16="http://schemas.microsoft.com/office/drawing/2014/main" xmlns="" id="{EE2FDB5C-DAF5-4207-981E-57761FB83F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58" name="Resim 5">
          <a:extLst>
            <a:ext uri="{FF2B5EF4-FFF2-40B4-BE49-F238E27FC236}">
              <a16:creationId xmlns:a16="http://schemas.microsoft.com/office/drawing/2014/main" xmlns="" id="{C2CA23E1-10D0-46C3-8618-A3BB208EA7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59" name="Resim 5">
          <a:extLst>
            <a:ext uri="{FF2B5EF4-FFF2-40B4-BE49-F238E27FC236}">
              <a16:creationId xmlns:a16="http://schemas.microsoft.com/office/drawing/2014/main" xmlns="" id="{EB70A231-377E-4A88-A154-1FD10435D7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60" name="Resim 5">
          <a:extLst>
            <a:ext uri="{FF2B5EF4-FFF2-40B4-BE49-F238E27FC236}">
              <a16:creationId xmlns:a16="http://schemas.microsoft.com/office/drawing/2014/main" xmlns="" id="{FE9894CC-3BE1-4596-89F4-C3DC7E386D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61" name="Resim 5">
          <a:extLst>
            <a:ext uri="{FF2B5EF4-FFF2-40B4-BE49-F238E27FC236}">
              <a16:creationId xmlns:a16="http://schemas.microsoft.com/office/drawing/2014/main" xmlns="" id="{26460F9C-610B-45DF-88FA-CBC3480A8B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62" name="Resim 5">
          <a:extLst>
            <a:ext uri="{FF2B5EF4-FFF2-40B4-BE49-F238E27FC236}">
              <a16:creationId xmlns:a16="http://schemas.microsoft.com/office/drawing/2014/main" xmlns="" id="{54C0E702-AE23-46E2-8094-DAB8360738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63" name="Resim 5">
          <a:extLst>
            <a:ext uri="{FF2B5EF4-FFF2-40B4-BE49-F238E27FC236}">
              <a16:creationId xmlns:a16="http://schemas.microsoft.com/office/drawing/2014/main" xmlns="" id="{1721E3AF-DCA0-4F39-AB25-EFF4BB33A4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64" name="Resim 5">
          <a:extLst>
            <a:ext uri="{FF2B5EF4-FFF2-40B4-BE49-F238E27FC236}">
              <a16:creationId xmlns:a16="http://schemas.microsoft.com/office/drawing/2014/main" xmlns="" id="{502ED5D8-1B8F-444B-8A82-0CDA47B073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65" name="Resim 5">
          <a:extLst>
            <a:ext uri="{FF2B5EF4-FFF2-40B4-BE49-F238E27FC236}">
              <a16:creationId xmlns:a16="http://schemas.microsoft.com/office/drawing/2014/main" xmlns="" id="{BBCA2F06-274D-40E9-A8F3-B47910A129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66" name="Resim 5">
          <a:extLst>
            <a:ext uri="{FF2B5EF4-FFF2-40B4-BE49-F238E27FC236}">
              <a16:creationId xmlns:a16="http://schemas.microsoft.com/office/drawing/2014/main" xmlns="" id="{EE749714-E75C-415F-B6D8-D8ADB1578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67" name="Resim 5">
          <a:extLst>
            <a:ext uri="{FF2B5EF4-FFF2-40B4-BE49-F238E27FC236}">
              <a16:creationId xmlns:a16="http://schemas.microsoft.com/office/drawing/2014/main" xmlns="" id="{E9D83449-ECD6-4E57-A82F-4819ABE395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68" name="Resim 5">
          <a:extLst>
            <a:ext uri="{FF2B5EF4-FFF2-40B4-BE49-F238E27FC236}">
              <a16:creationId xmlns:a16="http://schemas.microsoft.com/office/drawing/2014/main" xmlns="" id="{32CBC498-8379-4A7C-AE10-CA8C37B9FA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69" name="Resim 5">
          <a:extLst>
            <a:ext uri="{FF2B5EF4-FFF2-40B4-BE49-F238E27FC236}">
              <a16:creationId xmlns:a16="http://schemas.microsoft.com/office/drawing/2014/main" xmlns="" id="{62F99DA8-AAB5-4E01-9393-EEC0BF048E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70" name="Resim 4469">
          <a:extLst>
            <a:ext uri="{FF2B5EF4-FFF2-40B4-BE49-F238E27FC236}">
              <a16:creationId xmlns:a16="http://schemas.microsoft.com/office/drawing/2014/main" xmlns="" id="{7FE211FE-9D7B-4B98-9009-F01BC31363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71" name="Resim 5">
          <a:extLst>
            <a:ext uri="{FF2B5EF4-FFF2-40B4-BE49-F238E27FC236}">
              <a16:creationId xmlns:a16="http://schemas.microsoft.com/office/drawing/2014/main" xmlns="" id="{B715F9D2-6DD3-4EA2-86F5-57B6FE9EF6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72" name="Resim 5">
          <a:extLst>
            <a:ext uri="{FF2B5EF4-FFF2-40B4-BE49-F238E27FC236}">
              <a16:creationId xmlns:a16="http://schemas.microsoft.com/office/drawing/2014/main" xmlns="" id="{CE95D744-176C-4CC8-98C6-4639C0E08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73" name="Resim 5">
          <a:extLst>
            <a:ext uri="{FF2B5EF4-FFF2-40B4-BE49-F238E27FC236}">
              <a16:creationId xmlns:a16="http://schemas.microsoft.com/office/drawing/2014/main" xmlns="" id="{99C1EA3D-EE1E-457E-979A-642335EFA4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74" name="Resim 5">
          <a:extLst>
            <a:ext uri="{FF2B5EF4-FFF2-40B4-BE49-F238E27FC236}">
              <a16:creationId xmlns:a16="http://schemas.microsoft.com/office/drawing/2014/main" xmlns="" id="{3F5AF251-D300-4B33-9FFC-D1C862DD03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75" name="Resim 5">
          <a:extLst>
            <a:ext uri="{FF2B5EF4-FFF2-40B4-BE49-F238E27FC236}">
              <a16:creationId xmlns:a16="http://schemas.microsoft.com/office/drawing/2014/main" xmlns="" id="{489EAF65-68BC-42DC-BC26-AA89D6568E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76" name="Resim 5">
          <a:extLst>
            <a:ext uri="{FF2B5EF4-FFF2-40B4-BE49-F238E27FC236}">
              <a16:creationId xmlns:a16="http://schemas.microsoft.com/office/drawing/2014/main" xmlns="" id="{0534B6E4-6DDA-4938-96FA-92204F9B55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77" name="Resim 5">
          <a:extLst>
            <a:ext uri="{FF2B5EF4-FFF2-40B4-BE49-F238E27FC236}">
              <a16:creationId xmlns:a16="http://schemas.microsoft.com/office/drawing/2014/main" xmlns="" id="{826468FF-0683-4128-8836-7DE6C10915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78" name="Resim 5">
          <a:extLst>
            <a:ext uri="{FF2B5EF4-FFF2-40B4-BE49-F238E27FC236}">
              <a16:creationId xmlns:a16="http://schemas.microsoft.com/office/drawing/2014/main" xmlns="" id="{7D505EAA-D358-4409-93D0-2487547C23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79" name="Resim 5">
          <a:extLst>
            <a:ext uri="{FF2B5EF4-FFF2-40B4-BE49-F238E27FC236}">
              <a16:creationId xmlns:a16="http://schemas.microsoft.com/office/drawing/2014/main" xmlns="" id="{2FB7BFA1-C924-42B3-9CAB-1AD8807727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80" name="Resim 5">
          <a:extLst>
            <a:ext uri="{FF2B5EF4-FFF2-40B4-BE49-F238E27FC236}">
              <a16:creationId xmlns:a16="http://schemas.microsoft.com/office/drawing/2014/main" xmlns="" id="{06AE4261-4FE4-4C5C-9B45-E136448DF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81" name="Resim 5">
          <a:extLst>
            <a:ext uri="{FF2B5EF4-FFF2-40B4-BE49-F238E27FC236}">
              <a16:creationId xmlns:a16="http://schemas.microsoft.com/office/drawing/2014/main" xmlns="" id="{87FD1D66-3164-43A2-9CA0-64446C857F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82" name="Resim 5">
          <a:extLst>
            <a:ext uri="{FF2B5EF4-FFF2-40B4-BE49-F238E27FC236}">
              <a16:creationId xmlns:a16="http://schemas.microsoft.com/office/drawing/2014/main" xmlns="" id="{F73B1640-E924-4F2D-B2B2-C5480B2853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83" name="Resim 5">
          <a:extLst>
            <a:ext uri="{FF2B5EF4-FFF2-40B4-BE49-F238E27FC236}">
              <a16:creationId xmlns:a16="http://schemas.microsoft.com/office/drawing/2014/main" xmlns="" id="{7C2C9CD6-FD8C-478C-98B3-85750EA75B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84" name="Resim 5">
          <a:extLst>
            <a:ext uri="{FF2B5EF4-FFF2-40B4-BE49-F238E27FC236}">
              <a16:creationId xmlns:a16="http://schemas.microsoft.com/office/drawing/2014/main" xmlns="" id="{74BD4856-CA07-4F6F-B175-4BC8BC828B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85" name="Resim 5">
          <a:extLst>
            <a:ext uri="{FF2B5EF4-FFF2-40B4-BE49-F238E27FC236}">
              <a16:creationId xmlns:a16="http://schemas.microsoft.com/office/drawing/2014/main" xmlns="" id="{5A7089D1-B0B5-4916-8535-53781080CF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86" name="Resim 5">
          <a:extLst>
            <a:ext uri="{FF2B5EF4-FFF2-40B4-BE49-F238E27FC236}">
              <a16:creationId xmlns:a16="http://schemas.microsoft.com/office/drawing/2014/main" xmlns="" id="{889959BF-7795-4927-9F12-C42B626280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87" name="Resim 5">
          <a:extLst>
            <a:ext uri="{FF2B5EF4-FFF2-40B4-BE49-F238E27FC236}">
              <a16:creationId xmlns:a16="http://schemas.microsoft.com/office/drawing/2014/main" xmlns="" id="{E11C049D-E03E-4D6A-B27F-9F9A4E1850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88" name="Resim 5">
          <a:extLst>
            <a:ext uri="{FF2B5EF4-FFF2-40B4-BE49-F238E27FC236}">
              <a16:creationId xmlns:a16="http://schemas.microsoft.com/office/drawing/2014/main" xmlns="" id="{FE9C9F1F-8CFC-430A-BAD0-B7A7F7AC64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89" name="Resim 5">
          <a:extLst>
            <a:ext uri="{FF2B5EF4-FFF2-40B4-BE49-F238E27FC236}">
              <a16:creationId xmlns:a16="http://schemas.microsoft.com/office/drawing/2014/main" xmlns="" id="{0BE5BA6B-9A11-444E-BB8F-E1D3502CDF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90" name="Resim 5">
          <a:extLst>
            <a:ext uri="{FF2B5EF4-FFF2-40B4-BE49-F238E27FC236}">
              <a16:creationId xmlns:a16="http://schemas.microsoft.com/office/drawing/2014/main" xmlns="" id="{A700FC40-495A-4B73-9985-8222B95A2F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91" name="Resim 5">
          <a:extLst>
            <a:ext uri="{FF2B5EF4-FFF2-40B4-BE49-F238E27FC236}">
              <a16:creationId xmlns:a16="http://schemas.microsoft.com/office/drawing/2014/main" xmlns="" id="{9728C81C-E250-40FB-81EB-8FC1A118B9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0</xdr:row>
      <xdr:rowOff>145416</xdr:rowOff>
    </xdr:from>
    <xdr:to>
      <xdr:col>1</xdr:col>
      <xdr:colOff>601980</xdr:colOff>
      <xdr:row>2</xdr:row>
      <xdr:rowOff>185421</xdr:rowOff>
    </xdr:to>
    <xdr:pic>
      <xdr:nvPicPr>
        <xdr:cNvPr id="4492" name="Resim 1">
          <a:extLst>
            <a:ext uri="{FF2B5EF4-FFF2-40B4-BE49-F238E27FC236}">
              <a16:creationId xmlns:a16="http://schemas.microsoft.com/office/drawing/2014/main" xmlns="" id="{8D0BAFE2-BA52-4192-9FE3-4976C4FFD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45416"/>
          <a:ext cx="1097280" cy="1099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990391</xdr:colOff>
      <xdr:row>0</xdr:row>
      <xdr:rowOff>142875</xdr:rowOff>
    </xdr:from>
    <xdr:to>
      <xdr:col>5</xdr:col>
      <xdr:colOff>2011471</xdr:colOff>
      <xdr:row>2</xdr:row>
      <xdr:rowOff>182880</xdr:rowOff>
    </xdr:to>
    <xdr:pic>
      <xdr:nvPicPr>
        <xdr:cNvPr id="4493" name="Resim 1">
          <a:extLst>
            <a:ext uri="{FF2B5EF4-FFF2-40B4-BE49-F238E27FC236}">
              <a16:creationId xmlns:a16="http://schemas.microsoft.com/office/drawing/2014/main" xmlns="" id="{36E9DB50-FA1D-49AC-A8BA-2D97FE295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8871" y="142875"/>
          <a:ext cx="1021080" cy="1099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1916030</xdr:colOff>
      <xdr:row>5</xdr:row>
      <xdr:rowOff>280991</xdr:rowOff>
    </xdr:from>
    <xdr:to>
      <xdr:col>5</xdr:col>
      <xdr:colOff>2420030</xdr:colOff>
      <xdr:row>7</xdr:row>
      <xdr:rowOff>12341</xdr:rowOff>
    </xdr:to>
    <xdr:sp macro="" textlink="">
      <xdr:nvSpPr>
        <xdr:cNvPr id="4494" name="Aşağı Ok 8">
          <a:extLst>
            <a:ext uri="{FF2B5EF4-FFF2-40B4-BE49-F238E27FC236}">
              <a16:creationId xmlns:a16="http://schemas.microsoft.com/office/drawing/2014/main" xmlns="" id="{5E2E7558-D74C-4C92-BE08-5B624083DD3E}"/>
            </a:ext>
          </a:extLst>
        </xdr:cNvPr>
        <xdr:cNvSpPr/>
      </xdr:nvSpPr>
      <xdr:spPr>
        <a:xfrm rot="5400000">
          <a:off x="10402415" y="2203526"/>
          <a:ext cx="356190" cy="504000"/>
        </a:xfrm>
        <a:prstGeom prst="downArrow">
          <a:avLst/>
        </a:prstGeom>
        <a:solidFill>
          <a:srgbClr val="FF0000"/>
        </a:solidFill>
        <a:ln w="28575">
          <a:solidFill>
            <a:sysClr val="windowText" lastClr="000000"/>
          </a:solidFill>
        </a:ln>
        <a:effectLst>
          <a:glow rad="139700">
            <a:schemeClr val="accent4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tr-TR"/>
        </a:p>
      </xdr:txBody>
    </xdr:sp>
    <xdr:clientData/>
  </xdr:twoCellAnchor>
  <xdr:twoCellAnchor>
    <xdr:from>
      <xdr:col>0</xdr:col>
      <xdr:colOff>249155</xdr:colOff>
      <xdr:row>5</xdr:row>
      <xdr:rowOff>300041</xdr:rowOff>
    </xdr:from>
    <xdr:to>
      <xdr:col>1</xdr:col>
      <xdr:colOff>143555</xdr:colOff>
      <xdr:row>7</xdr:row>
      <xdr:rowOff>31391</xdr:rowOff>
    </xdr:to>
    <xdr:sp macro="" textlink="">
      <xdr:nvSpPr>
        <xdr:cNvPr id="4495" name="Aşağı Ok 8">
          <a:extLst>
            <a:ext uri="{FF2B5EF4-FFF2-40B4-BE49-F238E27FC236}">
              <a16:creationId xmlns:a16="http://schemas.microsoft.com/office/drawing/2014/main" xmlns="" id="{391E4D8F-6974-47C7-87DB-1A0B1B6B720F}"/>
            </a:ext>
          </a:extLst>
        </xdr:cNvPr>
        <xdr:cNvSpPr/>
      </xdr:nvSpPr>
      <xdr:spPr>
        <a:xfrm rot="16200000" flipH="1">
          <a:off x="323060" y="2222576"/>
          <a:ext cx="356190" cy="504000"/>
        </a:xfrm>
        <a:prstGeom prst="downArrow">
          <a:avLst/>
        </a:prstGeom>
        <a:solidFill>
          <a:srgbClr val="FF0000"/>
        </a:solidFill>
        <a:ln w="28575">
          <a:solidFill>
            <a:sysClr val="windowText" lastClr="000000"/>
          </a:solidFill>
        </a:ln>
        <a:effectLst>
          <a:glow rad="139700">
            <a:schemeClr val="accent4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tr-TR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1" name="Resim 5">
          <a:extLst>
            <a:ext uri="{FF2B5EF4-FFF2-40B4-BE49-F238E27FC236}">
              <a16:creationId xmlns:a16="http://schemas.microsoft.com/office/drawing/2014/main" xmlns="" id="{F8500101-690E-D37F-010D-E90596490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2" name="Resim 5">
          <a:extLst>
            <a:ext uri="{FF2B5EF4-FFF2-40B4-BE49-F238E27FC236}">
              <a16:creationId xmlns:a16="http://schemas.microsoft.com/office/drawing/2014/main" xmlns="" id="{AA6DBA09-1581-A5A1-BAA8-C1D41D970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3" name="Resim 5">
          <a:extLst>
            <a:ext uri="{FF2B5EF4-FFF2-40B4-BE49-F238E27FC236}">
              <a16:creationId xmlns:a16="http://schemas.microsoft.com/office/drawing/2014/main" xmlns="" id="{3134EE8C-C7F5-69A9-35A0-55CAF6A780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4" name="Resim 5">
          <a:extLst>
            <a:ext uri="{FF2B5EF4-FFF2-40B4-BE49-F238E27FC236}">
              <a16:creationId xmlns:a16="http://schemas.microsoft.com/office/drawing/2014/main" xmlns="" id="{6391FE8D-B4FD-7C30-7EFB-D60872017F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5" name="Resim 5">
          <a:extLst>
            <a:ext uri="{FF2B5EF4-FFF2-40B4-BE49-F238E27FC236}">
              <a16:creationId xmlns:a16="http://schemas.microsoft.com/office/drawing/2014/main" xmlns="" id="{78F08E5D-40A3-AEFF-7B14-93916E9BEA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6" name="Resim 5">
          <a:extLst>
            <a:ext uri="{FF2B5EF4-FFF2-40B4-BE49-F238E27FC236}">
              <a16:creationId xmlns:a16="http://schemas.microsoft.com/office/drawing/2014/main" xmlns="" id="{C1FDE554-9E39-C8C7-B356-80F19E0905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7" name="Resim 5">
          <a:extLst>
            <a:ext uri="{FF2B5EF4-FFF2-40B4-BE49-F238E27FC236}">
              <a16:creationId xmlns:a16="http://schemas.microsoft.com/office/drawing/2014/main" xmlns="" id="{E62061D4-C7ED-D4D3-05FA-153B18544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8" name="Resim 5">
          <a:extLst>
            <a:ext uri="{FF2B5EF4-FFF2-40B4-BE49-F238E27FC236}">
              <a16:creationId xmlns:a16="http://schemas.microsoft.com/office/drawing/2014/main" xmlns="" id="{142FD447-7171-5CFC-A144-3BF1B0FE14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9" name="Resim 5">
          <a:extLst>
            <a:ext uri="{FF2B5EF4-FFF2-40B4-BE49-F238E27FC236}">
              <a16:creationId xmlns:a16="http://schemas.microsoft.com/office/drawing/2014/main" xmlns="" id="{5DE02E44-70D3-1657-76D4-455E57E385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0" name="Resim 5">
          <a:extLst>
            <a:ext uri="{FF2B5EF4-FFF2-40B4-BE49-F238E27FC236}">
              <a16:creationId xmlns:a16="http://schemas.microsoft.com/office/drawing/2014/main" xmlns="" id="{C7D75A20-CF39-8324-4563-7A1258EFB1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1" name="Resim 5">
          <a:extLst>
            <a:ext uri="{FF2B5EF4-FFF2-40B4-BE49-F238E27FC236}">
              <a16:creationId xmlns:a16="http://schemas.microsoft.com/office/drawing/2014/main" xmlns="" id="{B61B5061-009D-2BFE-A542-E3985CCB94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2" name="Resim 5">
          <a:extLst>
            <a:ext uri="{FF2B5EF4-FFF2-40B4-BE49-F238E27FC236}">
              <a16:creationId xmlns:a16="http://schemas.microsoft.com/office/drawing/2014/main" xmlns="" id="{56F2EFE8-08A5-35F1-DE13-AE849B0323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3" name="Resim 5">
          <a:extLst>
            <a:ext uri="{FF2B5EF4-FFF2-40B4-BE49-F238E27FC236}">
              <a16:creationId xmlns:a16="http://schemas.microsoft.com/office/drawing/2014/main" xmlns="" id="{57DC2757-4915-4C7C-0F2E-F97DE45B7A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4" name="Resim 5">
          <a:extLst>
            <a:ext uri="{FF2B5EF4-FFF2-40B4-BE49-F238E27FC236}">
              <a16:creationId xmlns:a16="http://schemas.microsoft.com/office/drawing/2014/main" xmlns="" id="{C021EE27-74B9-71EE-51D3-8A38D483CA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5" name="Resim 5">
          <a:extLst>
            <a:ext uri="{FF2B5EF4-FFF2-40B4-BE49-F238E27FC236}">
              <a16:creationId xmlns:a16="http://schemas.microsoft.com/office/drawing/2014/main" xmlns="" id="{046D085A-5523-3AF2-0DD0-2661CAF600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6" name="Resim 5">
          <a:extLst>
            <a:ext uri="{FF2B5EF4-FFF2-40B4-BE49-F238E27FC236}">
              <a16:creationId xmlns:a16="http://schemas.microsoft.com/office/drawing/2014/main" xmlns="" id="{EF089F4E-266D-7B81-C553-049C62F253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7" name="Resim 5">
          <a:extLst>
            <a:ext uri="{FF2B5EF4-FFF2-40B4-BE49-F238E27FC236}">
              <a16:creationId xmlns:a16="http://schemas.microsoft.com/office/drawing/2014/main" xmlns="" id="{C0576D97-32BB-B8B0-FDCA-6908137459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8" name="Resim 5">
          <a:extLst>
            <a:ext uri="{FF2B5EF4-FFF2-40B4-BE49-F238E27FC236}">
              <a16:creationId xmlns:a16="http://schemas.microsoft.com/office/drawing/2014/main" xmlns="" id="{CDDEC860-E8E6-1C5C-FDB9-240AC421AC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9" name="Resim 5">
          <a:extLst>
            <a:ext uri="{FF2B5EF4-FFF2-40B4-BE49-F238E27FC236}">
              <a16:creationId xmlns:a16="http://schemas.microsoft.com/office/drawing/2014/main" xmlns="" id="{FDEF12D9-4A4A-D561-24A6-FE12555E0E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0" name="Resim 5">
          <a:extLst>
            <a:ext uri="{FF2B5EF4-FFF2-40B4-BE49-F238E27FC236}">
              <a16:creationId xmlns:a16="http://schemas.microsoft.com/office/drawing/2014/main" xmlns="" id="{F1C9A7DC-1EAA-97B8-07E8-4AA7DB663D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1" name="Resim 5">
          <a:extLst>
            <a:ext uri="{FF2B5EF4-FFF2-40B4-BE49-F238E27FC236}">
              <a16:creationId xmlns:a16="http://schemas.microsoft.com/office/drawing/2014/main" xmlns="" id="{66DCB2FE-F93E-A160-BEEC-47DB50423C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2" name="Resim 5">
          <a:extLst>
            <a:ext uri="{FF2B5EF4-FFF2-40B4-BE49-F238E27FC236}">
              <a16:creationId xmlns:a16="http://schemas.microsoft.com/office/drawing/2014/main" xmlns="" id="{64745DFC-29F3-A453-BE76-FB3B628421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3" name="Resim 5">
          <a:extLst>
            <a:ext uri="{FF2B5EF4-FFF2-40B4-BE49-F238E27FC236}">
              <a16:creationId xmlns:a16="http://schemas.microsoft.com/office/drawing/2014/main" xmlns="" id="{7AAD1A61-97B8-3BAA-98F0-6AB09EF3A6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4" name="Resim 5">
          <a:extLst>
            <a:ext uri="{FF2B5EF4-FFF2-40B4-BE49-F238E27FC236}">
              <a16:creationId xmlns:a16="http://schemas.microsoft.com/office/drawing/2014/main" xmlns="" id="{7E8C1506-3720-A978-1285-650F18665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5" name="Resim 5">
          <a:extLst>
            <a:ext uri="{FF2B5EF4-FFF2-40B4-BE49-F238E27FC236}">
              <a16:creationId xmlns:a16="http://schemas.microsoft.com/office/drawing/2014/main" xmlns="" id="{10DFBC83-60FC-9427-E413-26B5B822DA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6" name="Resim 5">
          <a:extLst>
            <a:ext uri="{FF2B5EF4-FFF2-40B4-BE49-F238E27FC236}">
              <a16:creationId xmlns:a16="http://schemas.microsoft.com/office/drawing/2014/main" xmlns="" id="{911DCE80-B028-5C20-7646-51E1477FF8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7" name="Resim 5">
          <a:extLst>
            <a:ext uri="{FF2B5EF4-FFF2-40B4-BE49-F238E27FC236}">
              <a16:creationId xmlns:a16="http://schemas.microsoft.com/office/drawing/2014/main" xmlns="" id="{CE72CE3B-B437-1FBB-432A-BBB5AA6BAD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8" name="Resim 5">
          <a:extLst>
            <a:ext uri="{FF2B5EF4-FFF2-40B4-BE49-F238E27FC236}">
              <a16:creationId xmlns:a16="http://schemas.microsoft.com/office/drawing/2014/main" xmlns="" id="{F06276DB-B239-4D75-B18D-BDBF44AE7F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9" name="Resim 5">
          <a:extLst>
            <a:ext uri="{FF2B5EF4-FFF2-40B4-BE49-F238E27FC236}">
              <a16:creationId xmlns:a16="http://schemas.microsoft.com/office/drawing/2014/main" xmlns="" id="{8054F69B-C369-E3ED-BC13-D1AFF03F45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90" name="Resim 5">
          <a:extLst>
            <a:ext uri="{FF2B5EF4-FFF2-40B4-BE49-F238E27FC236}">
              <a16:creationId xmlns:a16="http://schemas.microsoft.com/office/drawing/2014/main" xmlns="" id="{26519558-E432-D7B1-65B2-138F298895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91" name="Resim 5">
          <a:extLst>
            <a:ext uri="{FF2B5EF4-FFF2-40B4-BE49-F238E27FC236}">
              <a16:creationId xmlns:a16="http://schemas.microsoft.com/office/drawing/2014/main" xmlns="" id="{EA04B02D-4027-9A1E-A0F6-084BE83422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92" name="Resim 5">
          <a:extLst>
            <a:ext uri="{FF2B5EF4-FFF2-40B4-BE49-F238E27FC236}">
              <a16:creationId xmlns:a16="http://schemas.microsoft.com/office/drawing/2014/main" xmlns="" id="{01091BE0-5E79-A9D2-6213-F69E76E338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" name="Resim 5">
          <a:extLst>
            <a:ext uri="{FF2B5EF4-FFF2-40B4-BE49-F238E27FC236}">
              <a16:creationId xmlns:a16="http://schemas.microsoft.com/office/drawing/2014/main" xmlns="" id="{EA8B8B99-C5A8-41D6-B8DA-86EEEEBF73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" name="Resim 5">
          <a:extLst>
            <a:ext uri="{FF2B5EF4-FFF2-40B4-BE49-F238E27FC236}">
              <a16:creationId xmlns:a16="http://schemas.microsoft.com/office/drawing/2014/main" xmlns="" id="{284627BD-C96C-4E5F-9AA9-BF6B716A5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" name="Resim 5">
          <a:extLst>
            <a:ext uri="{FF2B5EF4-FFF2-40B4-BE49-F238E27FC236}">
              <a16:creationId xmlns:a16="http://schemas.microsoft.com/office/drawing/2014/main" xmlns="" id="{A18A002E-A52F-4C58-8226-F6BB55F9DA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5" name="Resim 5">
          <a:extLst>
            <a:ext uri="{FF2B5EF4-FFF2-40B4-BE49-F238E27FC236}">
              <a16:creationId xmlns:a16="http://schemas.microsoft.com/office/drawing/2014/main" xmlns="" id="{338C598B-FEF7-4157-94FF-95BEB823EE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6" name="Resim 5">
          <a:extLst>
            <a:ext uri="{FF2B5EF4-FFF2-40B4-BE49-F238E27FC236}">
              <a16:creationId xmlns:a16="http://schemas.microsoft.com/office/drawing/2014/main" xmlns="" id="{FE761202-CA58-4BF9-A430-52FDD172DA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7" name="Resim 5">
          <a:extLst>
            <a:ext uri="{FF2B5EF4-FFF2-40B4-BE49-F238E27FC236}">
              <a16:creationId xmlns:a16="http://schemas.microsoft.com/office/drawing/2014/main" xmlns="" id="{F94B969C-6829-470D-8E79-64A50EB1FF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8" name="Resim 5">
          <a:extLst>
            <a:ext uri="{FF2B5EF4-FFF2-40B4-BE49-F238E27FC236}">
              <a16:creationId xmlns:a16="http://schemas.microsoft.com/office/drawing/2014/main" xmlns="" id="{3D56E1C6-CBEB-4374-BA2F-0F0874A6E2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9" name="Resim 5">
          <a:extLst>
            <a:ext uri="{FF2B5EF4-FFF2-40B4-BE49-F238E27FC236}">
              <a16:creationId xmlns:a16="http://schemas.microsoft.com/office/drawing/2014/main" xmlns="" id="{F7A4FF83-035D-497E-96C1-F5834F9A48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0" name="Resim 5">
          <a:extLst>
            <a:ext uri="{FF2B5EF4-FFF2-40B4-BE49-F238E27FC236}">
              <a16:creationId xmlns:a16="http://schemas.microsoft.com/office/drawing/2014/main" xmlns="" id="{E470092E-B120-4E58-9C11-930BBFFCA3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1" name="Resim 5">
          <a:extLst>
            <a:ext uri="{FF2B5EF4-FFF2-40B4-BE49-F238E27FC236}">
              <a16:creationId xmlns:a16="http://schemas.microsoft.com/office/drawing/2014/main" xmlns="" id="{761B6484-CB8D-4B91-9BF4-09ED56D588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2" name="Resim 5">
          <a:extLst>
            <a:ext uri="{FF2B5EF4-FFF2-40B4-BE49-F238E27FC236}">
              <a16:creationId xmlns:a16="http://schemas.microsoft.com/office/drawing/2014/main" xmlns="" id="{9F94688A-F8ED-4CBC-A0A2-9CD4DFCC87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3" name="Resim 5">
          <a:extLst>
            <a:ext uri="{FF2B5EF4-FFF2-40B4-BE49-F238E27FC236}">
              <a16:creationId xmlns:a16="http://schemas.microsoft.com/office/drawing/2014/main" xmlns="" id="{8A52F6E6-4D28-4D97-A386-30CB56789F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4" name="Resim 5">
          <a:extLst>
            <a:ext uri="{FF2B5EF4-FFF2-40B4-BE49-F238E27FC236}">
              <a16:creationId xmlns:a16="http://schemas.microsoft.com/office/drawing/2014/main" xmlns="" id="{3DD59BC0-3AE9-4BE6-83A2-FF1AE50B72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5" name="Resim 5">
          <a:extLst>
            <a:ext uri="{FF2B5EF4-FFF2-40B4-BE49-F238E27FC236}">
              <a16:creationId xmlns:a16="http://schemas.microsoft.com/office/drawing/2014/main" xmlns="" id="{F85FCD84-9583-48E1-A56B-1C26D6515E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6" name="Resim 5">
          <a:extLst>
            <a:ext uri="{FF2B5EF4-FFF2-40B4-BE49-F238E27FC236}">
              <a16:creationId xmlns:a16="http://schemas.microsoft.com/office/drawing/2014/main" xmlns="" id="{3D78BAAF-E851-498B-8D8F-9B8C583146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7" name="Resim 5">
          <a:extLst>
            <a:ext uri="{FF2B5EF4-FFF2-40B4-BE49-F238E27FC236}">
              <a16:creationId xmlns:a16="http://schemas.microsoft.com/office/drawing/2014/main" xmlns="" id="{A99788A2-1D20-4588-ADE0-E4FEDF3E87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8" name="Resim 5">
          <a:extLst>
            <a:ext uri="{FF2B5EF4-FFF2-40B4-BE49-F238E27FC236}">
              <a16:creationId xmlns:a16="http://schemas.microsoft.com/office/drawing/2014/main" xmlns="" id="{CB63E629-0F2A-4781-8C54-79F2ABD61F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9" name="Resim 5">
          <a:extLst>
            <a:ext uri="{FF2B5EF4-FFF2-40B4-BE49-F238E27FC236}">
              <a16:creationId xmlns:a16="http://schemas.microsoft.com/office/drawing/2014/main" xmlns="" id="{1E806109-8463-4529-A672-17328659FB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0" name="Resim 5">
          <a:extLst>
            <a:ext uri="{FF2B5EF4-FFF2-40B4-BE49-F238E27FC236}">
              <a16:creationId xmlns:a16="http://schemas.microsoft.com/office/drawing/2014/main" xmlns="" id="{9494AABC-CAC8-414C-939F-7524347EB7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1" name="Resim 5">
          <a:extLst>
            <a:ext uri="{FF2B5EF4-FFF2-40B4-BE49-F238E27FC236}">
              <a16:creationId xmlns:a16="http://schemas.microsoft.com/office/drawing/2014/main" xmlns="" id="{876A37E8-F5DA-4ADC-947B-00CF6AA3F5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2" name="Resim 5">
          <a:extLst>
            <a:ext uri="{FF2B5EF4-FFF2-40B4-BE49-F238E27FC236}">
              <a16:creationId xmlns:a16="http://schemas.microsoft.com/office/drawing/2014/main" xmlns="" id="{461C78F9-0EE9-4C1B-991E-7AACED058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3" name="Resim 5">
          <a:extLst>
            <a:ext uri="{FF2B5EF4-FFF2-40B4-BE49-F238E27FC236}">
              <a16:creationId xmlns:a16="http://schemas.microsoft.com/office/drawing/2014/main" xmlns="" id="{D40E51EE-2573-4588-9F9C-5BFB496E71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4" name="Resim 5">
          <a:extLst>
            <a:ext uri="{FF2B5EF4-FFF2-40B4-BE49-F238E27FC236}">
              <a16:creationId xmlns:a16="http://schemas.microsoft.com/office/drawing/2014/main" xmlns="" id="{BB8B552A-6C30-460B-8F5C-CE1F7747E9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5" name="Resim 5">
          <a:extLst>
            <a:ext uri="{FF2B5EF4-FFF2-40B4-BE49-F238E27FC236}">
              <a16:creationId xmlns:a16="http://schemas.microsoft.com/office/drawing/2014/main" xmlns="" id="{245F911B-164A-4A24-8DE4-B2AB29B9F1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6" name="Resim 5">
          <a:extLst>
            <a:ext uri="{FF2B5EF4-FFF2-40B4-BE49-F238E27FC236}">
              <a16:creationId xmlns:a16="http://schemas.microsoft.com/office/drawing/2014/main" xmlns="" id="{C3189DE8-EF50-4482-BC0B-6CC830A6BA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7" name="Resim 5">
          <a:extLst>
            <a:ext uri="{FF2B5EF4-FFF2-40B4-BE49-F238E27FC236}">
              <a16:creationId xmlns:a16="http://schemas.microsoft.com/office/drawing/2014/main" xmlns="" id="{EDB00337-372C-4AF6-94E6-C264640278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0" name="Resim 5">
          <a:extLst>
            <a:ext uri="{FF2B5EF4-FFF2-40B4-BE49-F238E27FC236}">
              <a16:creationId xmlns:a16="http://schemas.microsoft.com/office/drawing/2014/main" xmlns="" id="{9BCA003D-D39A-4200-8DC4-773429E937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1" name="Resim 5">
          <a:extLst>
            <a:ext uri="{FF2B5EF4-FFF2-40B4-BE49-F238E27FC236}">
              <a16:creationId xmlns:a16="http://schemas.microsoft.com/office/drawing/2014/main" xmlns="" id="{CA252278-7499-40FF-AF5A-2A15DBF1E6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48" name="Resim 5">
          <a:extLst>
            <a:ext uri="{FF2B5EF4-FFF2-40B4-BE49-F238E27FC236}">
              <a16:creationId xmlns:a16="http://schemas.microsoft.com/office/drawing/2014/main" xmlns="" id="{2882C22D-1E98-490B-B682-FA42ADE110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49" name="Resim 5">
          <a:extLst>
            <a:ext uri="{FF2B5EF4-FFF2-40B4-BE49-F238E27FC236}">
              <a16:creationId xmlns:a16="http://schemas.microsoft.com/office/drawing/2014/main" xmlns="" id="{44DC24F1-7B6C-4246-BC05-9BAEE64B15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50" name="Resim 5">
          <a:extLst>
            <a:ext uri="{FF2B5EF4-FFF2-40B4-BE49-F238E27FC236}">
              <a16:creationId xmlns:a16="http://schemas.microsoft.com/office/drawing/2014/main" xmlns="" id="{FB7ACFAC-B18C-44D5-B95F-3EC90DD1E6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51" name="Resim 5">
          <a:extLst>
            <a:ext uri="{FF2B5EF4-FFF2-40B4-BE49-F238E27FC236}">
              <a16:creationId xmlns:a16="http://schemas.microsoft.com/office/drawing/2014/main" xmlns="" id="{A25B6215-8741-47F7-A2B3-6F3FAD7A95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52" name="Resim 5">
          <a:extLst>
            <a:ext uri="{FF2B5EF4-FFF2-40B4-BE49-F238E27FC236}">
              <a16:creationId xmlns:a16="http://schemas.microsoft.com/office/drawing/2014/main" xmlns="" id="{348AA320-275B-40F1-8C06-A24450DE94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53" name="Resim 5">
          <a:extLst>
            <a:ext uri="{FF2B5EF4-FFF2-40B4-BE49-F238E27FC236}">
              <a16:creationId xmlns:a16="http://schemas.microsoft.com/office/drawing/2014/main" xmlns="" id="{5C801B0C-35BA-4B6E-B80B-FADD81B38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54" name="Resim 5">
          <a:extLst>
            <a:ext uri="{FF2B5EF4-FFF2-40B4-BE49-F238E27FC236}">
              <a16:creationId xmlns:a16="http://schemas.microsoft.com/office/drawing/2014/main" xmlns="" id="{5717A58D-7261-4241-A53D-DA3AE75D3A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55" name="Resim 5">
          <a:extLst>
            <a:ext uri="{FF2B5EF4-FFF2-40B4-BE49-F238E27FC236}">
              <a16:creationId xmlns:a16="http://schemas.microsoft.com/office/drawing/2014/main" xmlns="" id="{3133AFDB-A0AB-4AB2-AA36-2CBF1C6F2F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56" name="Resim 5">
          <a:extLst>
            <a:ext uri="{FF2B5EF4-FFF2-40B4-BE49-F238E27FC236}">
              <a16:creationId xmlns:a16="http://schemas.microsoft.com/office/drawing/2014/main" xmlns="" id="{A8300008-8646-4BBB-A3E5-8EF2B4E965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57" name="Resim 5">
          <a:extLst>
            <a:ext uri="{FF2B5EF4-FFF2-40B4-BE49-F238E27FC236}">
              <a16:creationId xmlns:a16="http://schemas.microsoft.com/office/drawing/2014/main" xmlns="" id="{1C17DA69-E6FB-4F57-8159-8DC04281C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58" name="Resim 5">
          <a:extLst>
            <a:ext uri="{FF2B5EF4-FFF2-40B4-BE49-F238E27FC236}">
              <a16:creationId xmlns:a16="http://schemas.microsoft.com/office/drawing/2014/main" xmlns="" id="{FF34A4B5-5E71-4D27-A95D-42C70D3B22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59" name="Resim 5">
          <a:extLst>
            <a:ext uri="{FF2B5EF4-FFF2-40B4-BE49-F238E27FC236}">
              <a16:creationId xmlns:a16="http://schemas.microsoft.com/office/drawing/2014/main" xmlns="" id="{F2B341C8-0446-4BFE-ABB8-3CC7889219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0" name="Resim 5">
          <a:extLst>
            <a:ext uri="{FF2B5EF4-FFF2-40B4-BE49-F238E27FC236}">
              <a16:creationId xmlns:a16="http://schemas.microsoft.com/office/drawing/2014/main" xmlns="" id="{1B4F4DD5-773C-4223-A020-9A21AD4B5C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93" name="Resim 5">
          <a:extLst>
            <a:ext uri="{FF2B5EF4-FFF2-40B4-BE49-F238E27FC236}">
              <a16:creationId xmlns:a16="http://schemas.microsoft.com/office/drawing/2014/main" xmlns="" id="{17E8E523-1C52-4C72-9E8C-AA6A5E1830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94" name="Resim 5">
          <a:extLst>
            <a:ext uri="{FF2B5EF4-FFF2-40B4-BE49-F238E27FC236}">
              <a16:creationId xmlns:a16="http://schemas.microsoft.com/office/drawing/2014/main" xmlns="" id="{BCC396DE-7CB8-4DFE-8BA0-8FB6DE4C97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95" name="Resim 5">
          <a:extLst>
            <a:ext uri="{FF2B5EF4-FFF2-40B4-BE49-F238E27FC236}">
              <a16:creationId xmlns:a16="http://schemas.microsoft.com/office/drawing/2014/main" xmlns="" id="{F7E53AAD-2642-47A3-9CD7-AD0C59CFCF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96" name="Resim 5">
          <a:extLst>
            <a:ext uri="{FF2B5EF4-FFF2-40B4-BE49-F238E27FC236}">
              <a16:creationId xmlns:a16="http://schemas.microsoft.com/office/drawing/2014/main" xmlns="" id="{7AE33BF6-DA84-430A-993E-525E546407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97" name="Resim 5">
          <a:extLst>
            <a:ext uri="{FF2B5EF4-FFF2-40B4-BE49-F238E27FC236}">
              <a16:creationId xmlns:a16="http://schemas.microsoft.com/office/drawing/2014/main" xmlns="" id="{04092D01-A233-4FF7-909D-CBDD027742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98" name="Resim 5">
          <a:extLst>
            <a:ext uri="{FF2B5EF4-FFF2-40B4-BE49-F238E27FC236}">
              <a16:creationId xmlns:a16="http://schemas.microsoft.com/office/drawing/2014/main" xmlns="" id="{9DFFE515-E5B1-4048-8A67-394F9F8761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99" name="Resim 5">
          <a:extLst>
            <a:ext uri="{FF2B5EF4-FFF2-40B4-BE49-F238E27FC236}">
              <a16:creationId xmlns:a16="http://schemas.microsoft.com/office/drawing/2014/main" xmlns="" id="{D322360A-C76E-4B4C-ADF4-0CD5365520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00" name="Resim 5">
          <a:extLst>
            <a:ext uri="{FF2B5EF4-FFF2-40B4-BE49-F238E27FC236}">
              <a16:creationId xmlns:a16="http://schemas.microsoft.com/office/drawing/2014/main" xmlns="" id="{C80AFC6D-ED56-4CD6-ADF4-EAE8279895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01" name="Resim 5">
          <a:extLst>
            <a:ext uri="{FF2B5EF4-FFF2-40B4-BE49-F238E27FC236}">
              <a16:creationId xmlns:a16="http://schemas.microsoft.com/office/drawing/2014/main" xmlns="" id="{09323A11-AA6E-4745-94D8-64205EF631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02" name="Resim 5">
          <a:extLst>
            <a:ext uri="{FF2B5EF4-FFF2-40B4-BE49-F238E27FC236}">
              <a16:creationId xmlns:a16="http://schemas.microsoft.com/office/drawing/2014/main" xmlns="" id="{A75F319A-C0EA-40DD-8709-40620CF334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03" name="Resim 5">
          <a:extLst>
            <a:ext uri="{FF2B5EF4-FFF2-40B4-BE49-F238E27FC236}">
              <a16:creationId xmlns:a16="http://schemas.microsoft.com/office/drawing/2014/main" xmlns="" id="{DA992652-1181-4058-948B-03360B6009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04" name="Resim 5">
          <a:extLst>
            <a:ext uri="{FF2B5EF4-FFF2-40B4-BE49-F238E27FC236}">
              <a16:creationId xmlns:a16="http://schemas.microsoft.com/office/drawing/2014/main" xmlns="" id="{6161F416-A0BB-4B70-A1A1-2D52594286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05" name="Resim 5">
          <a:extLst>
            <a:ext uri="{FF2B5EF4-FFF2-40B4-BE49-F238E27FC236}">
              <a16:creationId xmlns:a16="http://schemas.microsoft.com/office/drawing/2014/main" xmlns="" id="{8B601024-567B-4633-8ACF-E3EE593258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06" name="Resim 5">
          <a:extLst>
            <a:ext uri="{FF2B5EF4-FFF2-40B4-BE49-F238E27FC236}">
              <a16:creationId xmlns:a16="http://schemas.microsoft.com/office/drawing/2014/main" xmlns="" id="{899C0920-5D6F-4492-ABE6-CB8D530945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07" name="Resim 5">
          <a:extLst>
            <a:ext uri="{FF2B5EF4-FFF2-40B4-BE49-F238E27FC236}">
              <a16:creationId xmlns:a16="http://schemas.microsoft.com/office/drawing/2014/main" xmlns="" id="{FC92128B-9A70-4D2D-A115-9BD5EC5EDF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08" name="Resim 3707">
          <a:extLst>
            <a:ext uri="{FF2B5EF4-FFF2-40B4-BE49-F238E27FC236}">
              <a16:creationId xmlns:a16="http://schemas.microsoft.com/office/drawing/2014/main" xmlns="" id="{8B8971DB-02A1-434B-840A-3EF2749B89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09" name="Resim 5">
          <a:extLst>
            <a:ext uri="{FF2B5EF4-FFF2-40B4-BE49-F238E27FC236}">
              <a16:creationId xmlns:a16="http://schemas.microsoft.com/office/drawing/2014/main" xmlns="" id="{10C83AEC-D5E6-44E2-A534-F4CC19C8B4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10" name="Resim 5">
          <a:extLst>
            <a:ext uri="{FF2B5EF4-FFF2-40B4-BE49-F238E27FC236}">
              <a16:creationId xmlns:a16="http://schemas.microsoft.com/office/drawing/2014/main" xmlns="" id="{786A4300-3D0D-4A34-99DA-BCBF1FDB32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11" name="Resim 5">
          <a:extLst>
            <a:ext uri="{FF2B5EF4-FFF2-40B4-BE49-F238E27FC236}">
              <a16:creationId xmlns:a16="http://schemas.microsoft.com/office/drawing/2014/main" xmlns="" id="{55F6EA26-BF15-485D-8DEC-DBBA78FAA9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12" name="Resim 5">
          <a:extLst>
            <a:ext uri="{FF2B5EF4-FFF2-40B4-BE49-F238E27FC236}">
              <a16:creationId xmlns:a16="http://schemas.microsoft.com/office/drawing/2014/main" xmlns="" id="{2B407B0E-6700-4651-BA2B-C06D07B1B1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13" name="Resim 5">
          <a:extLst>
            <a:ext uri="{FF2B5EF4-FFF2-40B4-BE49-F238E27FC236}">
              <a16:creationId xmlns:a16="http://schemas.microsoft.com/office/drawing/2014/main" xmlns="" id="{81BEAD9D-3589-42C6-8FCC-D28CF6B951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14" name="Resim 5">
          <a:extLst>
            <a:ext uri="{FF2B5EF4-FFF2-40B4-BE49-F238E27FC236}">
              <a16:creationId xmlns:a16="http://schemas.microsoft.com/office/drawing/2014/main" xmlns="" id="{74E14374-DE2B-42A4-A757-D05B2C87C4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15" name="Resim 5">
          <a:extLst>
            <a:ext uri="{FF2B5EF4-FFF2-40B4-BE49-F238E27FC236}">
              <a16:creationId xmlns:a16="http://schemas.microsoft.com/office/drawing/2014/main" xmlns="" id="{0D13A649-3C73-402E-B974-8B6C1C8BB0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16" name="Resim 5">
          <a:extLst>
            <a:ext uri="{FF2B5EF4-FFF2-40B4-BE49-F238E27FC236}">
              <a16:creationId xmlns:a16="http://schemas.microsoft.com/office/drawing/2014/main" xmlns="" id="{78C3730C-CCBE-4E01-9B74-7511AEDF26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17" name="Resim 5">
          <a:extLst>
            <a:ext uri="{FF2B5EF4-FFF2-40B4-BE49-F238E27FC236}">
              <a16:creationId xmlns:a16="http://schemas.microsoft.com/office/drawing/2014/main" xmlns="" id="{7C6C8314-70C1-4019-A53D-6B55377339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18" name="Resim 5">
          <a:extLst>
            <a:ext uri="{FF2B5EF4-FFF2-40B4-BE49-F238E27FC236}">
              <a16:creationId xmlns:a16="http://schemas.microsoft.com/office/drawing/2014/main" xmlns="" id="{C44A522C-775F-46F0-9D5A-4B9A0C9DC1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19" name="Resim 5">
          <a:extLst>
            <a:ext uri="{FF2B5EF4-FFF2-40B4-BE49-F238E27FC236}">
              <a16:creationId xmlns:a16="http://schemas.microsoft.com/office/drawing/2014/main" xmlns="" id="{4F8B3609-7C2A-41F2-A087-483F8A2260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20" name="Resim 5">
          <a:extLst>
            <a:ext uri="{FF2B5EF4-FFF2-40B4-BE49-F238E27FC236}">
              <a16:creationId xmlns:a16="http://schemas.microsoft.com/office/drawing/2014/main" xmlns="" id="{F72FEDD0-7C19-40F1-8815-1E8DAF61DB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21" name="Resim 5">
          <a:extLst>
            <a:ext uri="{FF2B5EF4-FFF2-40B4-BE49-F238E27FC236}">
              <a16:creationId xmlns:a16="http://schemas.microsoft.com/office/drawing/2014/main" xmlns="" id="{70F2747A-658B-4407-91F8-A3D6D15300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22" name="Resim 5">
          <a:extLst>
            <a:ext uri="{FF2B5EF4-FFF2-40B4-BE49-F238E27FC236}">
              <a16:creationId xmlns:a16="http://schemas.microsoft.com/office/drawing/2014/main" xmlns="" id="{A934E354-A3C4-4ACC-84D4-754BD358A4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23" name="Resim 5">
          <a:extLst>
            <a:ext uri="{FF2B5EF4-FFF2-40B4-BE49-F238E27FC236}">
              <a16:creationId xmlns:a16="http://schemas.microsoft.com/office/drawing/2014/main" xmlns="" id="{F0C26528-B6A7-4787-8F0B-6B303C2F0E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24" name="Resim 5">
          <a:extLst>
            <a:ext uri="{FF2B5EF4-FFF2-40B4-BE49-F238E27FC236}">
              <a16:creationId xmlns:a16="http://schemas.microsoft.com/office/drawing/2014/main" xmlns="" id="{E5BD3538-8D61-45D2-AC24-62E2C77E90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25" name="Resim 5">
          <a:extLst>
            <a:ext uri="{FF2B5EF4-FFF2-40B4-BE49-F238E27FC236}">
              <a16:creationId xmlns:a16="http://schemas.microsoft.com/office/drawing/2014/main" xmlns="" id="{F7AC54B2-35CD-4A19-90D5-7E37450B11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26" name="Resim 5">
          <a:extLst>
            <a:ext uri="{FF2B5EF4-FFF2-40B4-BE49-F238E27FC236}">
              <a16:creationId xmlns:a16="http://schemas.microsoft.com/office/drawing/2014/main" xmlns="" id="{E365188A-C295-44BF-B594-658E738AC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27" name="Resim 5">
          <a:extLst>
            <a:ext uri="{FF2B5EF4-FFF2-40B4-BE49-F238E27FC236}">
              <a16:creationId xmlns:a16="http://schemas.microsoft.com/office/drawing/2014/main" xmlns="" id="{0ED7F1F8-6AD4-471A-9E24-663EDDAFDA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28" name="Resim 5">
          <a:extLst>
            <a:ext uri="{FF2B5EF4-FFF2-40B4-BE49-F238E27FC236}">
              <a16:creationId xmlns:a16="http://schemas.microsoft.com/office/drawing/2014/main" xmlns="" id="{9BE4E41E-7FC6-453B-B285-137909A4BE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29" name="Resim 5">
          <a:extLst>
            <a:ext uri="{FF2B5EF4-FFF2-40B4-BE49-F238E27FC236}">
              <a16:creationId xmlns:a16="http://schemas.microsoft.com/office/drawing/2014/main" xmlns="" id="{8F45B2C8-B1A7-4451-85A7-77FD199D8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30" name="Resim 5">
          <a:extLst>
            <a:ext uri="{FF2B5EF4-FFF2-40B4-BE49-F238E27FC236}">
              <a16:creationId xmlns:a16="http://schemas.microsoft.com/office/drawing/2014/main" xmlns="" id="{86138498-819F-417F-AEAF-D5AD70A677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31" name="Resim 5">
          <a:extLst>
            <a:ext uri="{FF2B5EF4-FFF2-40B4-BE49-F238E27FC236}">
              <a16:creationId xmlns:a16="http://schemas.microsoft.com/office/drawing/2014/main" xmlns="" id="{6240ED05-1212-4731-9CAD-B44F00712C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32" name="Resim 5">
          <a:extLst>
            <a:ext uri="{FF2B5EF4-FFF2-40B4-BE49-F238E27FC236}">
              <a16:creationId xmlns:a16="http://schemas.microsoft.com/office/drawing/2014/main" xmlns="" id="{6B585439-73EF-4264-972A-A5E6BE0FF3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33" name="Resim 5">
          <a:extLst>
            <a:ext uri="{FF2B5EF4-FFF2-40B4-BE49-F238E27FC236}">
              <a16:creationId xmlns:a16="http://schemas.microsoft.com/office/drawing/2014/main" xmlns="" id="{DF853269-8A4B-4183-A9B1-B8C7BC7F7C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34" name="Resim 3733">
          <a:extLst>
            <a:ext uri="{FF2B5EF4-FFF2-40B4-BE49-F238E27FC236}">
              <a16:creationId xmlns:a16="http://schemas.microsoft.com/office/drawing/2014/main" xmlns="" id="{C62E1521-F14D-4228-9BC3-4D130AFCA9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35" name="Resim 5">
          <a:extLst>
            <a:ext uri="{FF2B5EF4-FFF2-40B4-BE49-F238E27FC236}">
              <a16:creationId xmlns:a16="http://schemas.microsoft.com/office/drawing/2014/main" xmlns="" id="{C7E5B14D-FA67-4377-877E-DA53654675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36" name="Resim 5">
          <a:extLst>
            <a:ext uri="{FF2B5EF4-FFF2-40B4-BE49-F238E27FC236}">
              <a16:creationId xmlns:a16="http://schemas.microsoft.com/office/drawing/2014/main" xmlns="" id="{AFE12DF0-7729-4DAD-A868-5CE560F3E3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37" name="Resim 5">
          <a:extLst>
            <a:ext uri="{FF2B5EF4-FFF2-40B4-BE49-F238E27FC236}">
              <a16:creationId xmlns:a16="http://schemas.microsoft.com/office/drawing/2014/main" xmlns="" id="{CAA9F79C-893C-4ACD-8C71-62F8864618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38" name="Resim 5">
          <a:extLst>
            <a:ext uri="{FF2B5EF4-FFF2-40B4-BE49-F238E27FC236}">
              <a16:creationId xmlns:a16="http://schemas.microsoft.com/office/drawing/2014/main" xmlns="" id="{DD44DFA8-9D84-4AB2-8798-CEF2B67ABC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39" name="Resim 5">
          <a:extLst>
            <a:ext uri="{FF2B5EF4-FFF2-40B4-BE49-F238E27FC236}">
              <a16:creationId xmlns:a16="http://schemas.microsoft.com/office/drawing/2014/main" xmlns="" id="{144C054C-8ED9-40AD-ACFE-C05424047B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40" name="Resim 5">
          <a:extLst>
            <a:ext uri="{FF2B5EF4-FFF2-40B4-BE49-F238E27FC236}">
              <a16:creationId xmlns:a16="http://schemas.microsoft.com/office/drawing/2014/main" xmlns="" id="{F7087328-B041-45DB-8F21-571A5C92B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41" name="Resim 5">
          <a:extLst>
            <a:ext uri="{FF2B5EF4-FFF2-40B4-BE49-F238E27FC236}">
              <a16:creationId xmlns:a16="http://schemas.microsoft.com/office/drawing/2014/main" xmlns="" id="{8A2ADED5-9F81-4E85-9783-152D375C7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42" name="Resim 5">
          <a:extLst>
            <a:ext uri="{FF2B5EF4-FFF2-40B4-BE49-F238E27FC236}">
              <a16:creationId xmlns:a16="http://schemas.microsoft.com/office/drawing/2014/main" xmlns="" id="{DA86899A-1090-4EE4-A6E0-151BA5219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43" name="Resim 5">
          <a:extLst>
            <a:ext uri="{FF2B5EF4-FFF2-40B4-BE49-F238E27FC236}">
              <a16:creationId xmlns:a16="http://schemas.microsoft.com/office/drawing/2014/main" xmlns="" id="{7992B1EC-54C1-40ED-B677-AF2F52DDE2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44" name="Resim 5">
          <a:extLst>
            <a:ext uri="{FF2B5EF4-FFF2-40B4-BE49-F238E27FC236}">
              <a16:creationId xmlns:a16="http://schemas.microsoft.com/office/drawing/2014/main" xmlns="" id="{967DB5A3-838A-4975-867A-54C83FCCE5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45" name="Resim 5">
          <a:extLst>
            <a:ext uri="{FF2B5EF4-FFF2-40B4-BE49-F238E27FC236}">
              <a16:creationId xmlns:a16="http://schemas.microsoft.com/office/drawing/2014/main" xmlns="" id="{6AF4F78F-141E-4415-9CFC-ED1825F2B5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46" name="Resim 5">
          <a:extLst>
            <a:ext uri="{FF2B5EF4-FFF2-40B4-BE49-F238E27FC236}">
              <a16:creationId xmlns:a16="http://schemas.microsoft.com/office/drawing/2014/main" xmlns="" id="{956FC61A-758A-4A26-8D7B-398D808F4C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47" name="Resim 5">
          <a:extLst>
            <a:ext uri="{FF2B5EF4-FFF2-40B4-BE49-F238E27FC236}">
              <a16:creationId xmlns:a16="http://schemas.microsoft.com/office/drawing/2014/main" xmlns="" id="{1E01F727-7383-4656-9B83-4AB47EA405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48" name="Resim 5">
          <a:extLst>
            <a:ext uri="{FF2B5EF4-FFF2-40B4-BE49-F238E27FC236}">
              <a16:creationId xmlns:a16="http://schemas.microsoft.com/office/drawing/2014/main" xmlns="" id="{0DC583F8-D891-4763-B121-182291B9CF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49" name="Resim 5">
          <a:extLst>
            <a:ext uri="{FF2B5EF4-FFF2-40B4-BE49-F238E27FC236}">
              <a16:creationId xmlns:a16="http://schemas.microsoft.com/office/drawing/2014/main" xmlns="" id="{F3CBD733-AF8B-48D4-95DC-D006109B67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50" name="Resim 5">
          <a:extLst>
            <a:ext uri="{FF2B5EF4-FFF2-40B4-BE49-F238E27FC236}">
              <a16:creationId xmlns:a16="http://schemas.microsoft.com/office/drawing/2014/main" xmlns="" id="{C0FFE5A6-5799-438D-8691-36A0F7E36C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51" name="Resim 5">
          <a:extLst>
            <a:ext uri="{FF2B5EF4-FFF2-40B4-BE49-F238E27FC236}">
              <a16:creationId xmlns:a16="http://schemas.microsoft.com/office/drawing/2014/main" xmlns="" id="{B47D9750-612B-480D-95D2-B62982085C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52" name="Resim 5">
          <a:extLst>
            <a:ext uri="{FF2B5EF4-FFF2-40B4-BE49-F238E27FC236}">
              <a16:creationId xmlns:a16="http://schemas.microsoft.com/office/drawing/2014/main" xmlns="" id="{11595B9B-D871-4F38-9575-16CE72E798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53" name="Resim 5">
          <a:extLst>
            <a:ext uri="{FF2B5EF4-FFF2-40B4-BE49-F238E27FC236}">
              <a16:creationId xmlns:a16="http://schemas.microsoft.com/office/drawing/2014/main" xmlns="" id="{97E702A9-3F27-4F35-A116-AAAA28473E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54" name="Resim 5">
          <a:extLst>
            <a:ext uri="{FF2B5EF4-FFF2-40B4-BE49-F238E27FC236}">
              <a16:creationId xmlns:a16="http://schemas.microsoft.com/office/drawing/2014/main" xmlns="" id="{E885582D-26D0-4079-83EF-952A00EF92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55" name="Resim 5">
          <a:extLst>
            <a:ext uri="{FF2B5EF4-FFF2-40B4-BE49-F238E27FC236}">
              <a16:creationId xmlns:a16="http://schemas.microsoft.com/office/drawing/2014/main" xmlns="" id="{60843457-A406-4F62-A000-25F4B30B24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56" name="Resim 5">
          <a:extLst>
            <a:ext uri="{FF2B5EF4-FFF2-40B4-BE49-F238E27FC236}">
              <a16:creationId xmlns:a16="http://schemas.microsoft.com/office/drawing/2014/main" xmlns="" id="{A8548C92-7314-45B4-91A6-F5EB5C8190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57" name="Resim 5">
          <a:extLst>
            <a:ext uri="{FF2B5EF4-FFF2-40B4-BE49-F238E27FC236}">
              <a16:creationId xmlns:a16="http://schemas.microsoft.com/office/drawing/2014/main" xmlns="" id="{6F29BE83-3587-4901-98A6-B7DAE99F11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58" name="Resim 5">
          <a:extLst>
            <a:ext uri="{FF2B5EF4-FFF2-40B4-BE49-F238E27FC236}">
              <a16:creationId xmlns:a16="http://schemas.microsoft.com/office/drawing/2014/main" xmlns="" id="{05CF01C9-5915-4713-93C5-DA234535DC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59" name="Resim 5">
          <a:extLst>
            <a:ext uri="{FF2B5EF4-FFF2-40B4-BE49-F238E27FC236}">
              <a16:creationId xmlns:a16="http://schemas.microsoft.com/office/drawing/2014/main" xmlns="" id="{C67B59A4-7FC3-4EB8-9D31-2A99D4555F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60" name="Resim 3759">
          <a:extLst>
            <a:ext uri="{FF2B5EF4-FFF2-40B4-BE49-F238E27FC236}">
              <a16:creationId xmlns:a16="http://schemas.microsoft.com/office/drawing/2014/main" xmlns="" id="{64A4EFAB-09F6-4F82-AB1A-79A39FE181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61" name="Resim 5">
          <a:extLst>
            <a:ext uri="{FF2B5EF4-FFF2-40B4-BE49-F238E27FC236}">
              <a16:creationId xmlns:a16="http://schemas.microsoft.com/office/drawing/2014/main" xmlns="" id="{CB94733B-ABB1-4326-B4A0-6A69E3F70F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62" name="Resim 5">
          <a:extLst>
            <a:ext uri="{FF2B5EF4-FFF2-40B4-BE49-F238E27FC236}">
              <a16:creationId xmlns:a16="http://schemas.microsoft.com/office/drawing/2014/main" xmlns="" id="{65778F44-25BF-409D-B986-5F4943F9BD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63" name="Resim 5">
          <a:extLst>
            <a:ext uri="{FF2B5EF4-FFF2-40B4-BE49-F238E27FC236}">
              <a16:creationId xmlns:a16="http://schemas.microsoft.com/office/drawing/2014/main" xmlns="" id="{CD4B286F-C089-4257-A665-9ED13E9FE7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64" name="Resim 5">
          <a:extLst>
            <a:ext uri="{FF2B5EF4-FFF2-40B4-BE49-F238E27FC236}">
              <a16:creationId xmlns:a16="http://schemas.microsoft.com/office/drawing/2014/main" xmlns="" id="{EC4DA5D3-CBBF-4AEA-B1C2-F733CDEFB9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65" name="Resim 5">
          <a:extLst>
            <a:ext uri="{FF2B5EF4-FFF2-40B4-BE49-F238E27FC236}">
              <a16:creationId xmlns:a16="http://schemas.microsoft.com/office/drawing/2014/main" xmlns="" id="{A6061047-1AD9-4DD8-936B-A9D95BBEDF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66" name="Resim 5">
          <a:extLst>
            <a:ext uri="{FF2B5EF4-FFF2-40B4-BE49-F238E27FC236}">
              <a16:creationId xmlns:a16="http://schemas.microsoft.com/office/drawing/2014/main" xmlns="" id="{856B32C6-2769-4A0F-873F-0F584ADE73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67" name="Resim 5">
          <a:extLst>
            <a:ext uri="{FF2B5EF4-FFF2-40B4-BE49-F238E27FC236}">
              <a16:creationId xmlns:a16="http://schemas.microsoft.com/office/drawing/2014/main" xmlns="" id="{D772132A-A93C-4415-B1FD-2546C1C429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68" name="Resim 5">
          <a:extLst>
            <a:ext uri="{FF2B5EF4-FFF2-40B4-BE49-F238E27FC236}">
              <a16:creationId xmlns:a16="http://schemas.microsoft.com/office/drawing/2014/main" xmlns="" id="{B343EDE0-5F65-40B6-85A7-6F1B17BE20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69" name="Resim 5">
          <a:extLst>
            <a:ext uri="{FF2B5EF4-FFF2-40B4-BE49-F238E27FC236}">
              <a16:creationId xmlns:a16="http://schemas.microsoft.com/office/drawing/2014/main" xmlns="" id="{432ADBF3-149E-4129-82D2-1DDAA39C03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70" name="Resim 5">
          <a:extLst>
            <a:ext uri="{FF2B5EF4-FFF2-40B4-BE49-F238E27FC236}">
              <a16:creationId xmlns:a16="http://schemas.microsoft.com/office/drawing/2014/main" xmlns="" id="{490DCC9B-38A2-4E89-92B9-C70681543B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71" name="Resim 5">
          <a:extLst>
            <a:ext uri="{FF2B5EF4-FFF2-40B4-BE49-F238E27FC236}">
              <a16:creationId xmlns:a16="http://schemas.microsoft.com/office/drawing/2014/main" xmlns="" id="{BCACEBAE-F24C-485F-8FCF-979808429D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72" name="Resim 5">
          <a:extLst>
            <a:ext uri="{FF2B5EF4-FFF2-40B4-BE49-F238E27FC236}">
              <a16:creationId xmlns:a16="http://schemas.microsoft.com/office/drawing/2014/main" xmlns="" id="{E862EDC3-7F8D-4CD7-9FD1-76AD82DF2F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73" name="Resim 5">
          <a:extLst>
            <a:ext uri="{FF2B5EF4-FFF2-40B4-BE49-F238E27FC236}">
              <a16:creationId xmlns:a16="http://schemas.microsoft.com/office/drawing/2014/main" xmlns="" id="{801664CF-EE46-4BBC-A120-798C93A3BD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74" name="Resim 5">
          <a:extLst>
            <a:ext uri="{FF2B5EF4-FFF2-40B4-BE49-F238E27FC236}">
              <a16:creationId xmlns:a16="http://schemas.microsoft.com/office/drawing/2014/main" xmlns="" id="{EDC123CC-DE7E-4E71-8C70-25C549AA8C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75" name="Resim 5">
          <a:extLst>
            <a:ext uri="{FF2B5EF4-FFF2-40B4-BE49-F238E27FC236}">
              <a16:creationId xmlns:a16="http://schemas.microsoft.com/office/drawing/2014/main" xmlns="" id="{8332BE7C-9E8E-4ED7-AAD8-EF6ACC0E94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76" name="Resim 5">
          <a:extLst>
            <a:ext uri="{FF2B5EF4-FFF2-40B4-BE49-F238E27FC236}">
              <a16:creationId xmlns:a16="http://schemas.microsoft.com/office/drawing/2014/main" xmlns="" id="{1DBD265B-0CB2-4266-92DE-E6B8ABA0C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77" name="Resim 5">
          <a:extLst>
            <a:ext uri="{FF2B5EF4-FFF2-40B4-BE49-F238E27FC236}">
              <a16:creationId xmlns:a16="http://schemas.microsoft.com/office/drawing/2014/main" xmlns="" id="{A0CDCB60-826A-4721-B09F-C6A453E12C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78" name="Resim 5">
          <a:extLst>
            <a:ext uri="{FF2B5EF4-FFF2-40B4-BE49-F238E27FC236}">
              <a16:creationId xmlns:a16="http://schemas.microsoft.com/office/drawing/2014/main" xmlns="" id="{3242A924-0958-48CF-B565-0F56C86E9E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79" name="Resim 5">
          <a:extLst>
            <a:ext uri="{FF2B5EF4-FFF2-40B4-BE49-F238E27FC236}">
              <a16:creationId xmlns:a16="http://schemas.microsoft.com/office/drawing/2014/main" xmlns="" id="{961BCF8D-F86E-4BE1-AB6C-0162E2E299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80" name="Resim 5">
          <a:extLst>
            <a:ext uri="{FF2B5EF4-FFF2-40B4-BE49-F238E27FC236}">
              <a16:creationId xmlns:a16="http://schemas.microsoft.com/office/drawing/2014/main" xmlns="" id="{9059AF1D-0AD7-481C-B971-0A54AAA569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81" name="Resim 5">
          <a:extLst>
            <a:ext uri="{FF2B5EF4-FFF2-40B4-BE49-F238E27FC236}">
              <a16:creationId xmlns:a16="http://schemas.microsoft.com/office/drawing/2014/main" xmlns="" id="{180BAA08-0CC3-474A-B916-8F08AF3EC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82" name="Resim 5">
          <a:extLst>
            <a:ext uri="{FF2B5EF4-FFF2-40B4-BE49-F238E27FC236}">
              <a16:creationId xmlns:a16="http://schemas.microsoft.com/office/drawing/2014/main" xmlns="" id="{805A0D95-4CEC-45C8-A25A-15AB72EF0B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83" name="Resim 5">
          <a:extLst>
            <a:ext uri="{FF2B5EF4-FFF2-40B4-BE49-F238E27FC236}">
              <a16:creationId xmlns:a16="http://schemas.microsoft.com/office/drawing/2014/main" xmlns="" id="{11F917F9-8674-4014-B431-A3BFB3206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84" name="Resim 5">
          <a:extLst>
            <a:ext uri="{FF2B5EF4-FFF2-40B4-BE49-F238E27FC236}">
              <a16:creationId xmlns:a16="http://schemas.microsoft.com/office/drawing/2014/main" xmlns="" id="{EB2C4042-3F82-454D-AF9D-CAED8B2420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85" name="Resim 5">
          <a:extLst>
            <a:ext uri="{FF2B5EF4-FFF2-40B4-BE49-F238E27FC236}">
              <a16:creationId xmlns:a16="http://schemas.microsoft.com/office/drawing/2014/main" xmlns="" id="{8BE2B005-62F1-46C4-9E7C-6A9BFA6F2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86" name="Resim 5">
          <a:extLst>
            <a:ext uri="{FF2B5EF4-FFF2-40B4-BE49-F238E27FC236}">
              <a16:creationId xmlns:a16="http://schemas.microsoft.com/office/drawing/2014/main" xmlns="" id="{570C91F6-CC11-4B12-8EE6-C50A799770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87" name="Resim 5">
          <a:extLst>
            <a:ext uri="{FF2B5EF4-FFF2-40B4-BE49-F238E27FC236}">
              <a16:creationId xmlns:a16="http://schemas.microsoft.com/office/drawing/2014/main" xmlns="" id="{5809F11D-3E51-4F4B-A4DB-004115B53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88" name="Resim 5">
          <a:extLst>
            <a:ext uri="{FF2B5EF4-FFF2-40B4-BE49-F238E27FC236}">
              <a16:creationId xmlns:a16="http://schemas.microsoft.com/office/drawing/2014/main" xmlns="" id="{2FF8BC1E-5354-425D-AABC-0FE649913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89" name="Resim 5">
          <a:extLst>
            <a:ext uri="{FF2B5EF4-FFF2-40B4-BE49-F238E27FC236}">
              <a16:creationId xmlns:a16="http://schemas.microsoft.com/office/drawing/2014/main" xmlns="" id="{09F6FA73-EF96-415A-98F1-7BB94F98ED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90" name="Resim 5">
          <a:extLst>
            <a:ext uri="{FF2B5EF4-FFF2-40B4-BE49-F238E27FC236}">
              <a16:creationId xmlns:a16="http://schemas.microsoft.com/office/drawing/2014/main" xmlns="" id="{403302A1-AD14-4A3A-9127-F31AF21651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91" name="Resim 5">
          <a:extLst>
            <a:ext uri="{FF2B5EF4-FFF2-40B4-BE49-F238E27FC236}">
              <a16:creationId xmlns:a16="http://schemas.microsoft.com/office/drawing/2014/main" xmlns="" id="{91064BB9-D3AB-40CA-ABCC-B4E63FED4D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92" name="Resim 3791">
          <a:extLst>
            <a:ext uri="{FF2B5EF4-FFF2-40B4-BE49-F238E27FC236}">
              <a16:creationId xmlns:a16="http://schemas.microsoft.com/office/drawing/2014/main" xmlns="" id="{C98D395F-B461-48DB-A83A-AF9294172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93" name="Resim 5">
          <a:extLst>
            <a:ext uri="{FF2B5EF4-FFF2-40B4-BE49-F238E27FC236}">
              <a16:creationId xmlns:a16="http://schemas.microsoft.com/office/drawing/2014/main" xmlns="" id="{A398E9E0-088F-4655-B9A7-E88BCD2AEC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94" name="Resim 5">
          <a:extLst>
            <a:ext uri="{FF2B5EF4-FFF2-40B4-BE49-F238E27FC236}">
              <a16:creationId xmlns:a16="http://schemas.microsoft.com/office/drawing/2014/main" xmlns="" id="{CE6AD94D-B4CA-44AA-86DC-B652F53CAC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95" name="Resim 5">
          <a:extLst>
            <a:ext uri="{FF2B5EF4-FFF2-40B4-BE49-F238E27FC236}">
              <a16:creationId xmlns:a16="http://schemas.microsoft.com/office/drawing/2014/main" xmlns="" id="{D793AB2F-5F5B-4699-9887-9847A61DD5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96" name="Resim 5">
          <a:extLst>
            <a:ext uri="{FF2B5EF4-FFF2-40B4-BE49-F238E27FC236}">
              <a16:creationId xmlns:a16="http://schemas.microsoft.com/office/drawing/2014/main" xmlns="" id="{B0F10C7A-529B-4F58-81AF-EF3D69CDA0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97" name="Resim 5">
          <a:extLst>
            <a:ext uri="{FF2B5EF4-FFF2-40B4-BE49-F238E27FC236}">
              <a16:creationId xmlns:a16="http://schemas.microsoft.com/office/drawing/2014/main" xmlns="" id="{6F99D4FB-9CAA-4E3B-B272-13B2B64E47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98" name="Resim 5">
          <a:extLst>
            <a:ext uri="{FF2B5EF4-FFF2-40B4-BE49-F238E27FC236}">
              <a16:creationId xmlns:a16="http://schemas.microsoft.com/office/drawing/2014/main" xmlns="" id="{41CB4C63-C53A-4DEA-BF28-49511D0DD1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799" name="Resim 5">
          <a:extLst>
            <a:ext uri="{FF2B5EF4-FFF2-40B4-BE49-F238E27FC236}">
              <a16:creationId xmlns:a16="http://schemas.microsoft.com/office/drawing/2014/main" xmlns="" id="{A0D15C0C-393D-4AFA-BC9D-9E0FA22100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800" name="Resim 5">
          <a:extLst>
            <a:ext uri="{FF2B5EF4-FFF2-40B4-BE49-F238E27FC236}">
              <a16:creationId xmlns:a16="http://schemas.microsoft.com/office/drawing/2014/main" xmlns="" id="{A1E6AF80-977E-4E52-9B46-21556B33E9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801" name="Resim 5">
          <a:extLst>
            <a:ext uri="{FF2B5EF4-FFF2-40B4-BE49-F238E27FC236}">
              <a16:creationId xmlns:a16="http://schemas.microsoft.com/office/drawing/2014/main" xmlns="" id="{506BCB9B-4561-4031-A8EB-E63FE0F6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802" name="Resim 5">
          <a:extLst>
            <a:ext uri="{FF2B5EF4-FFF2-40B4-BE49-F238E27FC236}">
              <a16:creationId xmlns:a16="http://schemas.microsoft.com/office/drawing/2014/main" xmlns="" id="{10F0A8EC-B910-4D84-BCFC-94DBF91C5F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803" name="Resim 5">
          <a:extLst>
            <a:ext uri="{FF2B5EF4-FFF2-40B4-BE49-F238E27FC236}">
              <a16:creationId xmlns:a16="http://schemas.microsoft.com/office/drawing/2014/main" xmlns="" id="{6CB48ACB-2DE2-4FDF-ABAB-A02E86EDB8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804" name="Resim 5">
          <a:extLst>
            <a:ext uri="{FF2B5EF4-FFF2-40B4-BE49-F238E27FC236}">
              <a16:creationId xmlns:a16="http://schemas.microsoft.com/office/drawing/2014/main" xmlns="" id="{C1532955-B893-4A3D-AACE-16600F7CDB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805" name="Resim 5">
          <a:extLst>
            <a:ext uri="{FF2B5EF4-FFF2-40B4-BE49-F238E27FC236}">
              <a16:creationId xmlns:a16="http://schemas.microsoft.com/office/drawing/2014/main" xmlns="" id="{94106634-B3DA-485A-84BD-F73C485605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806" name="Resim 5">
          <a:extLst>
            <a:ext uri="{FF2B5EF4-FFF2-40B4-BE49-F238E27FC236}">
              <a16:creationId xmlns:a16="http://schemas.microsoft.com/office/drawing/2014/main" xmlns="" id="{7C18C3CC-C165-45F9-91F5-D6448878A6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807" name="Resim 5">
          <a:extLst>
            <a:ext uri="{FF2B5EF4-FFF2-40B4-BE49-F238E27FC236}">
              <a16:creationId xmlns:a16="http://schemas.microsoft.com/office/drawing/2014/main" xmlns="" id="{A421CB45-58BA-4C6A-83F4-F1678DFF45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808" name="Resim 5">
          <a:extLst>
            <a:ext uri="{FF2B5EF4-FFF2-40B4-BE49-F238E27FC236}">
              <a16:creationId xmlns:a16="http://schemas.microsoft.com/office/drawing/2014/main" xmlns="" id="{87BDC390-35AE-4370-8761-97DB664BE7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809" name="Resim 5">
          <a:extLst>
            <a:ext uri="{FF2B5EF4-FFF2-40B4-BE49-F238E27FC236}">
              <a16:creationId xmlns:a16="http://schemas.microsoft.com/office/drawing/2014/main" xmlns="" id="{3DBD23FA-F636-413C-A3B3-29C8FC7613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810" name="Resim 5">
          <a:extLst>
            <a:ext uri="{FF2B5EF4-FFF2-40B4-BE49-F238E27FC236}">
              <a16:creationId xmlns:a16="http://schemas.microsoft.com/office/drawing/2014/main" xmlns="" id="{38A91688-DD3B-4829-8C29-F814BE72D7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811" name="Resim 5">
          <a:extLst>
            <a:ext uri="{FF2B5EF4-FFF2-40B4-BE49-F238E27FC236}">
              <a16:creationId xmlns:a16="http://schemas.microsoft.com/office/drawing/2014/main" xmlns="" id="{CF76E0E4-EF0D-4276-BD87-55AB1A205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812" name="Resim 5">
          <a:extLst>
            <a:ext uri="{FF2B5EF4-FFF2-40B4-BE49-F238E27FC236}">
              <a16:creationId xmlns:a16="http://schemas.microsoft.com/office/drawing/2014/main" xmlns="" id="{1EEE6494-231C-420D-BC51-C7B17FC33B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813" name="Resim 5">
          <a:extLst>
            <a:ext uri="{FF2B5EF4-FFF2-40B4-BE49-F238E27FC236}">
              <a16:creationId xmlns:a16="http://schemas.microsoft.com/office/drawing/2014/main" xmlns="" id="{ECC099BD-B2ED-468C-8FC7-54BB890653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0</xdr:row>
      <xdr:rowOff>145416</xdr:rowOff>
    </xdr:from>
    <xdr:to>
      <xdr:col>1</xdr:col>
      <xdr:colOff>601980</xdr:colOff>
      <xdr:row>2</xdr:row>
      <xdr:rowOff>185421</xdr:rowOff>
    </xdr:to>
    <xdr:pic>
      <xdr:nvPicPr>
        <xdr:cNvPr id="3814" name="Resim 1">
          <a:extLst>
            <a:ext uri="{FF2B5EF4-FFF2-40B4-BE49-F238E27FC236}">
              <a16:creationId xmlns:a16="http://schemas.microsoft.com/office/drawing/2014/main" xmlns="" id="{8C505E98-EE35-4477-902D-BFE767D77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45416"/>
          <a:ext cx="1097280" cy="1099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990391</xdr:colOff>
      <xdr:row>0</xdr:row>
      <xdr:rowOff>142875</xdr:rowOff>
    </xdr:from>
    <xdr:to>
      <xdr:col>5</xdr:col>
      <xdr:colOff>2011471</xdr:colOff>
      <xdr:row>2</xdr:row>
      <xdr:rowOff>182880</xdr:rowOff>
    </xdr:to>
    <xdr:pic>
      <xdr:nvPicPr>
        <xdr:cNvPr id="3815" name="Resim 1">
          <a:extLst>
            <a:ext uri="{FF2B5EF4-FFF2-40B4-BE49-F238E27FC236}">
              <a16:creationId xmlns:a16="http://schemas.microsoft.com/office/drawing/2014/main" xmlns="" id="{BA1F8E82-444F-41D4-99B5-5EBDB6B9D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8871" y="142875"/>
          <a:ext cx="1021080" cy="1099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1916030</xdr:colOff>
      <xdr:row>5</xdr:row>
      <xdr:rowOff>280991</xdr:rowOff>
    </xdr:from>
    <xdr:to>
      <xdr:col>5</xdr:col>
      <xdr:colOff>2420030</xdr:colOff>
      <xdr:row>7</xdr:row>
      <xdr:rowOff>12341</xdr:rowOff>
    </xdr:to>
    <xdr:sp macro="" textlink="">
      <xdr:nvSpPr>
        <xdr:cNvPr id="28" name="Aşağı Ok 8">
          <a:extLst>
            <a:ext uri="{FF2B5EF4-FFF2-40B4-BE49-F238E27FC236}">
              <a16:creationId xmlns:a16="http://schemas.microsoft.com/office/drawing/2014/main" xmlns="" id="{C5D996CB-E094-4031-B13F-29599AAF60B8}"/>
            </a:ext>
          </a:extLst>
        </xdr:cNvPr>
        <xdr:cNvSpPr/>
      </xdr:nvSpPr>
      <xdr:spPr>
        <a:xfrm rot="5400000">
          <a:off x="10402415" y="2203526"/>
          <a:ext cx="356190" cy="504000"/>
        </a:xfrm>
        <a:prstGeom prst="downArrow">
          <a:avLst/>
        </a:prstGeom>
        <a:solidFill>
          <a:srgbClr val="FF0000"/>
        </a:solidFill>
        <a:ln w="28575">
          <a:solidFill>
            <a:sysClr val="windowText" lastClr="000000"/>
          </a:solidFill>
        </a:ln>
        <a:effectLst>
          <a:glow rad="139700">
            <a:schemeClr val="accent4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tr-TR"/>
        </a:p>
      </xdr:txBody>
    </xdr:sp>
    <xdr:clientData/>
  </xdr:twoCellAnchor>
  <xdr:twoCellAnchor>
    <xdr:from>
      <xdr:col>0</xdr:col>
      <xdr:colOff>249155</xdr:colOff>
      <xdr:row>5</xdr:row>
      <xdr:rowOff>300041</xdr:rowOff>
    </xdr:from>
    <xdr:to>
      <xdr:col>1</xdr:col>
      <xdr:colOff>143555</xdr:colOff>
      <xdr:row>7</xdr:row>
      <xdr:rowOff>31391</xdr:rowOff>
    </xdr:to>
    <xdr:sp macro="" textlink="">
      <xdr:nvSpPr>
        <xdr:cNvPr id="29" name="Aşağı Ok 8">
          <a:extLst>
            <a:ext uri="{FF2B5EF4-FFF2-40B4-BE49-F238E27FC236}">
              <a16:creationId xmlns:a16="http://schemas.microsoft.com/office/drawing/2014/main" xmlns="" id="{78C53087-F10D-456C-B6D5-5BBA88F48C90}"/>
            </a:ext>
          </a:extLst>
        </xdr:cNvPr>
        <xdr:cNvSpPr/>
      </xdr:nvSpPr>
      <xdr:spPr>
        <a:xfrm rot="16200000" flipH="1">
          <a:off x="323060" y="2222576"/>
          <a:ext cx="356190" cy="504000"/>
        </a:xfrm>
        <a:prstGeom prst="downArrow">
          <a:avLst/>
        </a:prstGeom>
        <a:solidFill>
          <a:srgbClr val="FF0000"/>
        </a:solidFill>
        <a:ln w="28575">
          <a:solidFill>
            <a:sysClr val="windowText" lastClr="000000"/>
          </a:solidFill>
        </a:ln>
        <a:effectLst>
          <a:glow rad="139700">
            <a:schemeClr val="accent4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tr-TR"/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D12"/>
  <sheetViews>
    <sheetView workbookViewId="0">
      <selection activeCell="D12" sqref="D12"/>
    </sheetView>
  </sheetViews>
  <sheetFormatPr defaultRowHeight="18.75" x14ac:dyDescent="0.25"/>
  <cols>
    <col min="1" max="1" width="22.7109375" style="3" bestFit="1" customWidth="1"/>
    <col min="2" max="2" width="44.7109375" style="8" customWidth="1"/>
    <col min="3" max="3" width="28.7109375" style="3" customWidth="1"/>
    <col min="4" max="4" width="55.140625" bestFit="1" customWidth="1"/>
  </cols>
  <sheetData>
    <row r="1" spans="1:4" ht="25.15" customHeight="1" x14ac:dyDescent="0.25">
      <c r="A1" s="1" t="s">
        <v>6</v>
      </c>
      <c r="B1" s="2" t="s">
        <v>34</v>
      </c>
    </row>
    <row r="2" spans="1:4" ht="25.15" customHeight="1" x14ac:dyDescent="0.25">
      <c r="A2" s="1" t="s">
        <v>22</v>
      </c>
      <c r="B2" s="2" t="s">
        <v>38</v>
      </c>
      <c r="C2" s="13" t="s">
        <v>23</v>
      </c>
      <c r="D2" s="14"/>
    </row>
    <row r="3" spans="1:4" ht="25.15" customHeight="1" x14ac:dyDescent="0.25">
      <c r="A3" s="101" t="s">
        <v>7</v>
      </c>
      <c r="B3" s="4" t="s">
        <v>29</v>
      </c>
      <c r="C3" s="13" t="s">
        <v>26</v>
      </c>
      <c r="D3" s="13" t="str">
        <f>CONCATENATE(B3," ",C3," ",B2," ",C2)</f>
        <v>YILDIZ KIZ ATLETİZM ELEME MÜSABAKA LİSTESİ</v>
      </c>
    </row>
    <row r="4" spans="1:4" ht="25.15" customHeight="1" x14ac:dyDescent="0.25">
      <c r="A4" s="101"/>
      <c r="B4" s="4" t="s">
        <v>30</v>
      </c>
      <c r="C4" s="13"/>
      <c r="D4" s="13" t="str">
        <f>CONCATENATE(B4," ",C3," ",B2," ",C2)</f>
        <v>YILDIZ ERKEK ATLETİZM ELEME MÜSABAKA LİSTESİ</v>
      </c>
    </row>
    <row r="5" spans="1:4" s="3" customFormat="1" ht="25.15" customHeight="1" x14ac:dyDescent="0.25">
      <c r="A5" s="1" t="s">
        <v>24</v>
      </c>
      <c r="B5" s="2" t="s">
        <v>37</v>
      </c>
      <c r="C5" s="13" t="s">
        <v>25</v>
      </c>
      <c r="D5" s="13" t="str">
        <f>CONCATENATE(B5," ",C5)</f>
        <v>2023-2024 ÖĞRETİM YILI</v>
      </c>
    </row>
    <row r="6" spans="1:4" ht="25.15" customHeight="1" x14ac:dyDescent="0.25">
      <c r="A6" s="1" t="s">
        <v>8</v>
      </c>
      <c r="B6" s="5" t="s">
        <v>9</v>
      </c>
    </row>
    <row r="7" spans="1:4" ht="25.15" customHeight="1" x14ac:dyDescent="0.25">
      <c r="A7" s="1" t="s">
        <v>10</v>
      </c>
      <c r="B7" s="6" t="s">
        <v>39</v>
      </c>
      <c r="C7" s="7"/>
    </row>
    <row r="8" spans="1:4" ht="25.15" customHeight="1" x14ac:dyDescent="0.25">
      <c r="A8" s="1" t="s">
        <v>35</v>
      </c>
      <c r="B8" s="104" t="s">
        <v>40</v>
      </c>
      <c r="C8" s="104"/>
    </row>
    <row r="9" spans="1:4" ht="25.15" customHeight="1" x14ac:dyDescent="0.25">
      <c r="A9" s="15"/>
      <c r="B9" s="16">
        <v>40057</v>
      </c>
      <c r="C9" s="16">
        <v>41274</v>
      </c>
    </row>
    <row r="10" spans="1:4" ht="25.15" customHeight="1" x14ac:dyDescent="0.25">
      <c r="A10" s="102" t="s">
        <v>28</v>
      </c>
      <c r="B10" s="102"/>
      <c r="C10" s="102"/>
    </row>
    <row r="12" spans="1:4" ht="66" customHeight="1" x14ac:dyDescent="0.25">
      <c r="A12" s="103" t="s">
        <v>27</v>
      </c>
      <c r="B12" s="103"/>
      <c r="C12" s="103"/>
    </row>
  </sheetData>
  <sheetProtection algorithmName="SHA-512" hashValue="kz0sMSjJhRn8q34mxoMyzD1HgZZkctjJZpc1B98QuFyoLXP5xtOixk8HJ8RZtXOza9p+xOSSnrgsLB9GsVNJuw==" saltValue="0SKWfdOcWnPt9jwLzSLILg==" spinCount="100000" sheet="1" objects="1" scenarios="1"/>
  <mergeCells count="4">
    <mergeCell ref="A3:A4"/>
    <mergeCell ref="A10:C10"/>
    <mergeCell ref="A12:C12"/>
    <mergeCell ref="B8:C8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31"/>
  <sheetViews>
    <sheetView tabSelected="1" view="pageBreakPreview" zoomScale="70" zoomScaleNormal="70" zoomScaleSheetLayoutView="70" workbookViewId="0">
      <selection activeCell="C19" sqref="C19"/>
    </sheetView>
  </sheetViews>
  <sheetFormatPr defaultColWidth="8.85546875" defaultRowHeight="16.5" x14ac:dyDescent="0.3"/>
  <cols>
    <col min="1" max="1" width="8.85546875" style="10"/>
    <col min="2" max="2" width="11.7109375" style="10" customWidth="1"/>
    <col min="3" max="3" width="20.7109375" style="10" customWidth="1"/>
    <col min="4" max="4" width="44.7109375" style="10" customWidth="1"/>
    <col min="5" max="5" width="45.7109375" style="10" customWidth="1"/>
    <col min="6" max="6" width="39.7109375" style="11" customWidth="1"/>
    <col min="7" max="7" width="13.28515625" style="9" customWidth="1"/>
    <col min="8" max="8" width="13.7109375" style="20" hidden="1" customWidth="1"/>
    <col min="9" max="12" width="7.5703125" style="9" hidden="1" customWidth="1"/>
    <col min="13" max="13" width="40.7109375" style="35" customWidth="1"/>
    <col min="14" max="14" width="6.140625" style="9" customWidth="1"/>
    <col min="15" max="15" width="3.140625" style="10" customWidth="1"/>
    <col min="16" max="16" width="15.7109375" style="10" customWidth="1"/>
    <col min="17" max="17" width="40.7109375" style="10" customWidth="1"/>
    <col min="18" max="16384" width="8.85546875" style="10"/>
  </cols>
  <sheetData>
    <row r="1" spans="1:17" ht="58.9" customHeight="1" x14ac:dyDescent="0.3">
      <c r="A1" s="115" t="str">
        <f>'GENEL BİLGİ GİRİŞİ'!$B$1</f>
        <v>MİLLİ EĞİTİM BAKANLIĞI</v>
      </c>
      <c r="B1" s="116"/>
      <c r="C1" s="116"/>
      <c r="D1" s="116"/>
      <c r="E1" s="116"/>
      <c r="F1" s="117"/>
      <c r="H1" s="124"/>
      <c r="I1" s="113" t="s">
        <v>41</v>
      </c>
      <c r="J1" s="113" t="s">
        <v>42</v>
      </c>
      <c r="K1" s="113" t="s">
        <v>43</v>
      </c>
      <c r="L1" s="113" t="s">
        <v>44</v>
      </c>
      <c r="M1" s="111" t="s">
        <v>46</v>
      </c>
    </row>
    <row r="2" spans="1:17" s="9" customFormat="1" ht="25.15" customHeight="1" x14ac:dyDescent="0.3">
      <c r="A2" s="118" t="str">
        <f>'GENEL BİLGİ GİRİŞİ'!$D$5</f>
        <v>2023-2024 ÖĞRETİM YILI</v>
      </c>
      <c r="B2" s="119"/>
      <c r="C2" s="119"/>
      <c r="D2" s="119"/>
      <c r="E2" s="119"/>
      <c r="F2" s="120"/>
      <c r="H2" s="124"/>
      <c r="I2" s="113"/>
      <c r="J2" s="113"/>
      <c r="K2" s="113"/>
      <c r="L2" s="113"/>
      <c r="M2" s="111"/>
    </row>
    <row r="3" spans="1:17" ht="25.15" customHeight="1" x14ac:dyDescent="0.3">
      <c r="A3" s="121" t="str">
        <f>'GENEL BİLGİ GİRİŞİ'!$D$3</f>
        <v>YILDIZ KIZ ATLETİZM ELEME MÜSABAKA LİSTESİ</v>
      </c>
      <c r="B3" s="122"/>
      <c r="C3" s="122"/>
      <c r="D3" s="122"/>
      <c r="E3" s="122"/>
      <c r="F3" s="123"/>
      <c r="H3" s="124"/>
      <c r="I3" s="113"/>
      <c r="J3" s="113"/>
      <c r="K3" s="113"/>
      <c r="L3" s="113"/>
      <c r="M3" s="111"/>
      <c r="O3" s="9"/>
      <c r="P3" s="9"/>
      <c r="Q3" s="9"/>
    </row>
    <row r="4" spans="1:17" ht="25.15" customHeight="1" x14ac:dyDescent="0.3">
      <c r="A4" s="108" t="s">
        <v>5</v>
      </c>
      <c r="B4" s="109"/>
      <c r="C4" s="37"/>
      <c r="D4" s="12"/>
      <c r="E4" s="12"/>
      <c r="F4" s="38"/>
      <c r="H4" s="124"/>
      <c r="I4" s="113"/>
      <c r="J4" s="113"/>
      <c r="K4" s="113"/>
      <c r="L4" s="113"/>
      <c r="M4" s="111"/>
      <c r="O4" s="9"/>
      <c r="P4" s="9"/>
      <c r="Q4" s="9"/>
    </row>
    <row r="5" spans="1:17" ht="25.15" customHeight="1" x14ac:dyDescent="0.3">
      <c r="A5" s="151" t="s">
        <v>1</v>
      </c>
      <c r="B5" s="152"/>
      <c r="C5" s="129" t="str">
        <f>IFERROR(VLOOKUP(C4,'okul göğüs numaraları'!$B$4:$C$55,2,0),"")</f>
        <v/>
      </c>
      <c r="D5" s="129"/>
      <c r="E5" s="79" t="s">
        <v>90</v>
      </c>
      <c r="F5" s="39" t="str">
        <f>'GENEL BİLGİ GİRİŞİ'!$B$7</f>
        <v>16-17 NİSAN 2024</v>
      </c>
      <c r="G5" s="18">
        <f>'GENEL BİLGİ GİRİŞİ'!B9</f>
        <v>40057</v>
      </c>
      <c r="H5" s="124"/>
      <c r="I5" s="113"/>
      <c r="J5" s="113"/>
      <c r="K5" s="113"/>
      <c r="L5" s="113"/>
      <c r="M5" s="111"/>
    </row>
    <row r="6" spans="1:17" ht="25.15" customHeight="1" x14ac:dyDescent="0.3">
      <c r="A6" s="151" t="s">
        <v>2</v>
      </c>
      <c r="B6" s="152"/>
      <c r="C6" s="153" t="str">
        <f>'GENEL BİLGİ GİRİŞİ'!$B$3</f>
        <v>YILDIZ KIZ</v>
      </c>
      <c r="D6" s="153"/>
      <c r="E6" s="79" t="s">
        <v>91</v>
      </c>
      <c r="F6" s="40" t="str">
        <f>'GENEL BİLGİ GİRİŞİ'!$B$6</f>
        <v>ATATÜRK STADYUMU</v>
      </c>
      <c r="G6" s="19">
        <f>'GENEL BİLGİ GİRİŞİ'!C9</f>
        <v>41274</v>
      </c>
      <c r="H6" s="124"/>
      <c r="I6" s="113"/>
      <c r="J6" s="113"/>
      <c r="K6" s="113"/>
      <c r="L6" s="113"/>
      <c r="M6" s="111"/>
    </row>
    <row r="7" spans="1:17" ht="25.15" customHeight="1" x14ac:dyDescent="0.3">
      <c r="A7" s="105" t="s">
        <v>88</v>
      </c>
      <c r="B7" s="106"/>
      <c r="C7" s="106"/>
      <c r="D7" s="106"/>
      <c r="E7" s="106"/>
      <c r="F7" s="107"/>
      <c r="H7" s="124"/>
      <c r="I7" s="113"/>
      <c r="J7" s="113"/>
      <c r="K7" s="113"/>
      <c r="L7" s="113"/>
      <c r="M7" s="111"/>
      <c r="N7" s="10"/>
    </row>
    <row r="8" spans="1:17" ht="75" customHeight="1" x14ac:dyDescent="0.25">
      <c r="A8" s="130" t="s">
        <v>89</v>
      </c>
      <c r="B8" s="131"/>
      <c r="C8" s="131"/>
      <c r="D8" s="131"/>
      <c r="E8" s="131"/>
      <c r="F8" s="132"/>
      <c r="G8" s="10"/>
      <c r="H8" s="124"/>
      <c r="I8" s="113"/>
      <c r="J8" s="113"/>
      <c r="K8" s="113"/>
      <c r="L8" s="113"/>
      <c r="M8" s="111"/>
      <c r="N8" s="10"/>
    </row>
    <row r="9" spans="1:17" ht="28.5" customHeight="1" thickBot="1" x14ac:dyDescent="0.35">
      <c r="A9" s="136" t="s">
        <v>4</v>
      </c>
      <c r="B9" s="137"/>
      <c r="C9" s="137"/>
      <c r="D9" s="137"/>
      <c r="E9" s="137"/>
      <c r="F9" s="138"/>
      <c r="H9" s="124"/>
      <c r="I9" s="113"/>
      <c r="J9" s="113"/>
      <c r="K9" s="113"/>
      <c r="L9" s="113"/>
      <c r="M9" s="111"/>
    </row>
    <row r="10" spans="1:17" ht="48" customHeight="1" thickBot="1" x14ac:dyDescent="0.35">
      <c r="A10" s="60" t="s">
        <v>50</v>
      </c>
      <c r="B10" s="61" t="s">
        <v>48</v>
      </c>
      <c r="C10" s="61" t="s">
        <v>51</v>
      </c>
      <c r="D10" s="61" t="s">
        <v>0</v>
      </c>
      <c r="E10" s="61" t="s">
        <v>49</v>
      </c>
      <c r="F10" s="62" t="s">
        <v>3</v>
      </c>
      <c r="H10" s="125"/>
      <c r="I10" s="114"/>
      <c r="J10" s="114"/>
      <c r="K10" s="114"/>
      <c r="L10" s="114"/>
      <c r="M10" s="112"/>
      <c r="N10" s="21"/>
      <c r="P10" s="31" t="s">
        <v>11</v>
      </c>
      <c r="Q10" s="31" t="s">
        <v>0</v>
      </c>
    </row>
    <row r="11" spans="1:17" ht="37.9" customHeight="1" x14ac:dyDescent="0.25">
      <c r="A11" s="63">
        <v>1</v>
      </c>
      <c r="B11" s="77">
        <f t="shared" ref="B11:B24" si="0">$C$4</f>
        <v>0</v>
      </c>
      <c r="C11" s="80" t="s">
        <v>14</v>
      </c>
      <c r="D11" s="84" t="s">
        <v>47</v>
      </c>
      <c r="E11" s="75" t="str">
        <f>$C$5</f>
        <v/>
      </c>
      <c r="F11" s="53" t="s">
        <v>31</v>
      </c>
      <c r="G11" s="17" t="str">
        <f t="shared" ref="G11:G24" si="1">IF(C11="","",IF(C11="-","-",(IF(AND(C11&gt;=$G$5,C11&lt;=$G$6)," ","YARIŞAMAZ"))))</f>
        <v>-</v>
      </c>
      <c r="H11" s="22" t="str">
        <f>IF(D11="","",D11)</f>
        <v>*</v>
      </c>
      <c r="I11" s="23">
        <f>COUNTIF($H$11:$H$24,"&lt;="&amp;H11)</f>
        <v>14</v>
      </c>
      <c r="J11" s="23">
        <f>--ISNUMBER(H11)</f>
        <v>0</v>
      </c>
      <c r="K11" s="23">
        <f>--ISBLANK(H11)</f>
        <v>0</v>
      </c>
      <c r="L11" s="23">
        <f>IF(ISNUMBER(H11),I11,IF(ISBLANK(H11),I11,I11+$J$25))+$K$25</f>
        <v>14</v>
      </c>
      <c r="M11" s="34" t="str">
        <f>IFERROR(INDEX($H$11:$H$24,MATCH(LARGE($L$11:$L$24,ROW($M1:M11)+$K$25),$L$11:$L$19,0)),"")</f>
        <v>*</v>
      </c>
      <c r="N11" s="24">
        <f>IF(COUNTIF(M$11:$M11,M11)=1,MAX(N$10:$N10)+1,"")</f>
        <v>1</v>
      </c>
      <c r="P11" s="29" t="str">
        <f>C11</f>
        <v>-</v>
      </c>
      <c r="Q11" s="30" t="str">
        <f>UPPER(D11)</f>
        <v>*</v>
      </c>
    </row>
    <row r="12" spans="1:17" ht="37.9" customHeight="1" x14ac:dyDescent="0.25">
      <c r="A12" s="64">
        <v>2</v>
      </c>
      <c r="B12" s="78">
        <f t="shared" si="0"/>
        <v>0</v>
      </c>
      <c r="C12" s="82" t="s">
        <v>14</v>
      </c>
      <c r="D12" s="81" t="s">
        <v>47</v>
      </c>
      <c r="E12" s="73" t="str">
        <f t="shared" ref="E12:E19" si="2">$C$5</f>
        <v/>
      </c>
      <c r="F12" s="54" t="s">
        <v>17</v>
      </c>
      <c r="G12" s="17" t="str">
        <f t="shared" si="1"/>
        <v>-</v>
      </c>
      <c r="H12" s="22" t="str">
        <f t="shared" ref="H12:H24" si="3">IF(D12="","",D12)</f>
        <v>*</v>
      </c>
      <c r="I12" s="23">
        <f t="shared" ref="I12:I24" si="4">COUNTIF($H$11:$H$24,"&lt;="&amp;H12)</f>
        <v>14</v>
      </c>
      <c r="J12" s="23">
        <f>--ISNUMBER(H12)</f>
        <v>0</v>
      </c>
      <c r="K12" s="23">
        <f t="shared" ref="K12:K19" si="5">--ISBLANK(H12)</f>
        <v>0</v>
      </c>
      <c r="L12" s="23">
        <f t="shared" ref="L12:L19" si="6">IF(ISNUMBER(H12),I12,IF(ISBLANK(H12),I12,I12+$J$25))+$K$25</f>
        <v>14</v>
      </c>
      <c r="M12" s="34" t="str">
        <f>IFERROR(INDEX($H$11:$H$24,MATCH(LARGE($L$11:$L$24,ROW($M2:M12)+$K$25),$L$11:$L$19,0)),"")</f>
        <v>*</v>
      </c>
      <c r="N12" s="24" t="str">
        <f>IF(COUNTIF(M$11:$M12,M12)=1,MAX(N$10:$N11)+1,"")</f>
        <v/>
      </c>
      <c r="P12" s="29" t="str">
        <f t="shared" ref="P12:P20" si="7">C12</f>
        <v>-</v>
      </c>
      <c r="Q12" s="30" t="str">
        <f t="shared" ref="Q12:Q20" si="8">UPPER(D12)</f>
        <v>*</v>
      </c>
    </row>
    <row r="13" spans="1:17" ht="37.9" customHeight="1" x14ac:dyDescent="0.25">
      <c r="A13" s="64">
        <v>3</v>
      </c>
      <c r="B13" s="78">
        <f t="shared" si="0"/>
        <v>0</v>
      </c>
      <c r="C13" s="82" t="s">
        <v>14</v>
      </c>
      <c r="D13" s="81" t="s">
        <v>47</v>
      </c>
      <c r="E13" s="73" t="str">
        <f t="shared" si="2"/>
        <v/>
      </c>
      <c r="F13" s="54" t="s">
        <v>15</v>
      </c>
      <c r="G13" s="17" t="str">
        <f t="shared" si="1"/>
        <v>-</v>
      </c>
      <c r="H13" s="22" t="str">
        <f t="shared" si="3"/>
        <v>*</v>
      </c>
      <c r="I13" s="23">
        <f t="shared" si="4"/>
        <v>14</v>
      </c>
      <c r="J13" s="23">
        <f t="shared" ref="J13:J19" si="9">--ISNUMBER(H13)</f>
        <v>0</v>
      </c>
      <c r="K13" s="23">
        <f t="shared" si="5"/>
        <v>0</v>
      </c>
      <c r="L13" s="23">
        <f t="shared" si="6"/>
        <v>14</v>
      </c>
      <c r="M13" s="34" t="str">
        <f>IFERROR(INDEX($H$11:$H$24,MATCH(LARGE($L$11:$L$24,ROW($M3:M13)+$K$25),$L$11:$L$19,0)),"")</f>
        <v>*</v>
      </c>
      <c r="N13" s="24" t="str">
        <f>IF(COUNTIF(M$11:$M13,M13)=1,MAX(N$10:$N12)+1,"")</f>
        <v/>
      </c>
      <c r="P13" s="29" t="str">
        <f t="shared" si="7"/>
        <v>-</v>
      </c>
      <c r="Q13" s="30" t="str">
        <f t="shared" si="8"/>
        <v>*</v>
      </c>
    </row>
    <row r="14" spans="1:17" ht="37.9" customHeight="1" x14ac:dyDescent="0.25">
      <c r="A14" s="64">
        <v>4</v>
      </c>
      <c r="B14" s="78">
        <f t="shared" si="0"/>
        <v>0</v>
      </c>
      <c r="C14" s="82" t="s">
        <v>14</v>
      </c>
      <c r="D14" s="81" t="s">
        <v>47</v>
      </c>
      <c r="E14" s="73" t="str">
        <f t="shared" si="2"/>
        <v/>
      </c>
      <c r="F14" s="54" t="s">
        <v>16</v>
      </c>
      <c r="G14" s="17" t="str">
        <f t="shared" si="1"/>
        <v>-</v>
      </c>
      <c r="H14" s="22" t="str">
        <f t="shared" si="3"/>
        <v>*</v>
      </c>
      <c r="I14" s="23">
        <f t="shared" si="4"/>
        <v>14</v>
      </c>
      <c r="J14" s="23">
        <f t="shared" si="9"/>
        <v>0</v>
      </c>
      <c r="K14" s="23">
        <f t="shared" si="5"/>
        <v>0</v>
      </c>
      <c r="L14" s="23">
        <f t="shared" si="6"/>
        <v>14</v>
      </c>
      <c r="M14" s="34" t="str">
        <f>IFERROR(INDEX($H$11:$H$24,MATCH(LARGE($L$11:$L$24,ROW($M4:M14)+$K$25),$L$11:$L$19,0)),"")</f>
        <v>*</v>
      </c>
      <c r="N14" s="24" t="str">
        <f>IF(COUNTIF(M$11:$M14,M14)=1,MAX(N$10:$N13)+1,"")</f>
        <v/>
      </c>
      <c r="P14" s="29" t="str">
        <f t="shared" si="7"/>
        <v>-</v>
      </c>
      <c r="Q14" s="30" t="str">
        <f t="shared" si="8"/>
        <v>*</v>
      </c>
    </row>
    <row r="15" spans="1:17" ht="37.9" customHeight="1" x14ac:dyDescent="0.25">
      <c r="A15" s="64">
        <v>5</v>
      </c>
      <c r="B15" s="78">
        <f t="shared" si="0"/>
        <v>0</v>
      </c>
      <c r="C15" s="82" t="s">
        <v>14</v>
      </c>
      <c r="D15" s="81" t="s">
        <v>47</v>
      </c>
      <c r="E15" s="73" t="str">
        <f t="shared" si="2"/>
        <v/>
      </c>
      <c r="F15" s="54" t="s">
        <v>18</v>
      </c>
      <c r="G15" s="17" t="str">
        <f t="shared" si="1"/>
        <v>-</v>
      </c>
      <c r="H15" s="22" t="str">
        <f t="shared" si="3"/>
        <v>*</v>
      </c>
      <c r="I15" s="23">
        <f t="shared" si="4"/>
        <v>14</v>
      </c>
      <c r="J15" s="23">
        <f t="shared" si="9"/>
        <v>0</v>
      </c>
      <c r="K15" s="23">
        <f t="shared" si="5"/>
        <v>0</v>
      </c>
      <c r="L15" s="23">
        <f t="shared" si="6"/>
        <v>14</v>
      </c>
      <c r="M15" s="34" t="str">
        <f>IFERROR(INDEX($H$11:$H$24,MATCH(LARGE($L$11:$L$24,ROW($M5:M15)+$K$25),$L$11:$L$19,0)),"")</f>
        <v>*</v>
      </c>
      <c r="N15" s="24" t="str">
        <f>IF(COUNTIF(M$11:$M15,M15)=1,MAX(N$10:$N14)+1,"")</f>
        <v/>
      </c>
      <c r="P15" s="29" t="str">
        <f t="shared" si="7"/>
        <v>-</v>
      </c>
      <c r="Q15" s="30" t="str">
        <f t="shared" si="8"/>
        <v>*</v>
      </c>
    </row>
    <row r="16" spans="1:17" ht="37.9" customHeight="1" x14ac:dyDescent="0.25">
      <c r="A16" s="64">
        <v>6</v>
      </c>
      <c r="B16" s="78">
        <f t="shared" si="0"/>
        <v>0</v>
      </c>
      <c r="C16" s="82" t="s">
        <v>14</v>
      </c>
      <c r="D16" s="81" t="s">
        <v>47</v>
      </c>
      <c r="E16" s="73" t="str">
        <f t="shared" si="2"/>
        <v/>
      </c>
      <c r="F16" s="55" t="s">
        <v>19</v>
      </c>
      <c r="G16" s="17" t="str">
        <f t="shared" si="1"/>
        <v>-</v>
      </c>
      <c r="H16" s="22" t="str">
        <f t="shared" si="3"/>
        <v>*</v>
      </c>
      <c r="I16" s="23">
        <f t="shared" si="4"/>
        <v>14</v>
      </c>
      <c r="J16" s="23">
        <f t="shared" si="9"/>
        <v>0</v>
      </c>
      <c r="K16" s="23">
        <f t="shared" si="5"/>
        <v>0</v>
      </c>
      <c r="L16" s="23">
        <f t="shared" si="6"/>
        <v>14</v>
      </c>
      <c r="M16" s="34" t="str">
        <f>IFERROR(INDEX($H$11:$H$24,MATCH(LARGE($L$11:$L$24,ROW($M6:M16)+$K$25),$L$11:$L$19,0)),"")</f>
        <v>*</v>
      </c>
      <c r="N16" s="24" t="str">
        <f>IF(COUNTIF(M$11:$M16,M16)=1,MAX(N$10:$N15)+1,"")</f>
        <v/>
      </c>
      <c r="P16" s="29" t="str">
        <f t="shared" si="7"/>
        <v>-</v>
      </c>
      <c r="Q16" s="30" t="str">
        <f t="shared" si="8"/>
        <v>*</v>
      </c>
    </row>
    <row r="17" spans="1:17" ht="37.9" customHeight="1" x14ac:dyDescent="0.25">
      <c r="A17" s="64">
        <v>7</v>
      </c>
      <c r="B17" s="78">
        <f t="shared" si="0"/>
        <v>0</v>
      </c>
      <c r="C17" s="82" t="s">
        <v>14</v>
      </c>
      <c r="D17" s="81" t="s">
        <v>47</v>
      </c>
      <c r="E17" s="73" t="str">
        <f t="shared" si="2"/>
        <v/>
      </c>
      <c r="F17" s="55" t="s">
        <v>20</v>
      </c>
      <c r="G17" s="17" t="str">
        <f t="shared" si="1"/>
        <v>-</v>
      </c>
      <c r="H17" s="22" t="str">
        <f t="shared" si="3"/>
        <v>*</v>
      </c>
      <c r="I17" s="23">
        <f t="shared" si="4"/>
        <v>14</v>
      </c>
      <c r="J17" s="23">
        <f t="shared" si="9"/>
        <v>0</v>
      </c>
      <c r="K17" s="23">
        <f>--ISBLANK(H17)</f>
        <v>0</v>
      </c>
      <c r="L17" s="23">
        <f t="shared" si="6"/>
        <v>14</v>
      </c>
      <c r="M17" s="34" t="str">
        <f>IFERROR(INDEX($H$11:$H$24,MATCH(LARGE($L$11:$L$24,ROW($M7:M17)+$K$25),$L$11:$L$19,0)),"")</f>
        <v>*</v>
      </c>
      <c r="N17" s="24" t="str">
        <f>IF(COUNTIF(M$11:$M17,M17)=1,MAX(N$10:$N16)+1,"")</f>
        <v/>
      </c>
      <c r="P17" s="29" t="str">
        <f t="shared" si="7"/>
        <v>-</v>
      </c>
      <c r="Q17" s="30" t="str">
        <f t="shared" si="8"/>
        <v>*</v>
      </c>
    </row>
    <row r="18" spans="1:17" ht="37.9" customHeight="1" x14ac:dyDescent="0.25">
      <c r="A18" s="64">
        <v>8</v>
      </c>
      <c r="B18" s="78">
        <f t="shared" si="0"/>
        <v>0</v>
      </c>
      <c r="C18" s="82" t="s">
        <v>14</v>
      </c>
      <c r="D18" s="81" t="s">
        <v>47</v>
      </c>
      <c r="E18" s="73" t="str">
        <f t="shared" si="2"/>
        <v/>
      </c>
      <c r="F18" s="55" t="s">
        <v>21</v>
      </c>
      <c r="G18" s="17" t="str">
        <f t="shared" si="1"/>
        <v>-</v>
      </c>
      <c r="H18" s="22" t="str">
        <f t="shared" si="3"/>
        <v>*</v>
      </c>
      <c r="I18" s="23">
        <f t="shared" si="4"/>
        <v>14</v>
      </c>
      <c r="J18" s="23">
        <f t="shared" si="9"/>
        <v>0</v>
      </c>
      <c r="K18" s="23">
        <f t="shared" si="5"/>
        <v>0</v>
      </c>
      <c r="L18" s="23">
        <f t="shared" si="6"/>
        <v>14</v>
      </c>
      <c r="M18" s="34" t="str">
        <f>IFERROR(INDEX($H$11:$H$24,MATCH(LARGE($L$11:$L$24,ROW($M8:M18)+$K$25),$L$11:$L$19,0)),"")</f>
        <v>*</v>
      </c>
      <c r="N18" s="24" t="str">
        <f>IF(COUNTIF(M$11:$M18,M18)=1,MAX(N$10:$N17)+1,"")</f>
        <v/>
      </c>
      <c r="P18" s="29" t="str">
        <f t="shared" si="7"/>
        <v>-</v>
      </c>
      <c r="Q18" s="30" t="str">
        <f t="shared" si="8"/>
        <v>*</v>
      </c>
    </row>
    <row r="19" spans="1:17" ht="37.9" customHeight="1" thickBot="1" x14ac:dyDescent="0.3">
      <c r="A19" s="64">
        <v>9</v>
      </c>
      <c r="B19" s="78">
        <f t="shared" si="0"/>
        <v>0</v>
      </c>
      <c r="C19" s="97" t="s">
        <v>14</v>
      </c>
      <c r="D19" s="98" t="s">
        <v>47</v>
      </c>
      <c r="E19" s="73" t="str">
        <f t="shared" si="2"/>
        <v/>
      </c>
      <c r="F19" s="55" t="s">
        <v>36</v>
      </c>
      <c r="G19" s="17" t="str">
        <f t="shared" si="1"/>
        <v>-</v>
      </c>
      <c r="H19" s="22" t="str">
        <f t="shared" si="3"/>
        <v>*</v>
      </c>
      <c r="I19" s="23">
        <f t="shared" si="4"/>
        <v>14</v>
      </c>
      <c r="J19" s="23">
        <f t="shared" si="9"/>
        <v>0</v>
      </c>
      <c r="K19" s="23">
        <f t="shared" si="5"/>
        <v>0</v>
      </c>
      <c r="L19" s="23">
        <f t="shared" si="6"/>
        <v>14</v>
      </c>
      <c r="M19" s="34" t="str">
        <f>IFERROR(INDEX($H$11:$H$24,MATCH(LARGE($L$11:$L$24,ROW($M9:M19)+$K$25),$L$11:$L$19,0)),"")</f>
        <v>*</v>
      </c>
      <c r="N19" s="24" t="str">
        <f>IF(COUNTIF(M$11:$M19,M19)=1,MAX(N$10:$N18)+1,"")</f>
        <v/>
      </c>
      <c r="P19" s="29" t="str">
        <f t="shared" si="7"/>
        <v>-</v>
      </c>
      <c r="Q19" s="30" t="str">
        <f t="shared" si="8"/>
        <v>*</v>
      </c>
    </row>
    <row r="20" spans="1:17" ht="37.9" customHeight="1" x14ac:dyDescent="0.25">
      <c r="A20" s="66">
        <v>10</v>
      </c>
      <c r="B20" s="75">
        <f t="shared" si="0"/>
        <v>0</v>
      </c>
      <c r="C20" s="83" t="s">
        <v>14</v>
      </c>
      <c r="D20" s="89" t="s">
        <v>47</v>
      </c>
      <c r="E20" s="139" t="str">
        <f>$C$5</f>
        <v/>
      </c>
      <c r="F20" s="133" t="s">
        <v>33</v>
      </c>
      <c r="G20" s="17" t="str">
        <f t="shared" si="1"/>
        <v>-</v>
      </c>
      <c r="H20" s="22" t="str">
        <f t="shared" si="3"/>
        <v>*</v>
      </c>
      <c r="I20" s="23">
        <f t="shared" si="4"/>
        <v>14</v>
      </c>
      <c r="J20" s="23">
        <f t="shared" ref="J20:J24" si="10">--ISNUMBER(H20)</f>
        <v>0</v>
      </c>
      <c r="K20" s="23">
        <f t="shared" ref="K20:K24" si="11">--ISBLANK(H20)</f>
        <v>0</v>
      </c>
      <c r="L20" s="23">
        <f t="shared" ref="L20:L24" si="12">IF(ISNUMBER(H20),I20,IF(ISBLANK(H20),I20,I20+$J$25))+$K$25</f>
        <v>14</v>
      </c>
      <c r="M20" s="34" t="str">
        <f>IFERROR(INDEX($H$11:$H$24,MATCH(LARGE($L$11:$L$24,ROW($M10:M20)+$K$25),$L$11:$L$19,0)),"")</f>
        <v>*</v>
      </c>
      <c r="N20" s="24" t="str">
        <f>IF(COUNTIF(M$11:$M20,M20)=1,MAX(N$10:$N19)+1,"")</f>
        <v/>
      </c>
      <c r="P20" s="29" t="str">
        <f t="shared" si="7"/>
        <v>-</v>
      </c>
      <c r="Q20" s="30" t="str">
        <f t="shared" si="8"/>
        <v>*</v>
      </c>
    </row>
    <row r="21" spans="1:17" ht="37.9" customHeight="1" x14ac:dyDescent="0.25">
      <c r="A21" s="67">
        <v>11</v>
      </c>
      <c r="B21" s="73">
        <f t="shared" si="0"/>
        <v>0</v>
      </c>
      <c r="C21" s="85" t="s">
        <v>14</v>
      </c>
      <c r="D21" s="88" t="s">
        <v>47</v>
      </c>
      <c r="E21" s="140"/>
      <c r="F21" s="134"/>
      <c r="G21" s="17" t="str">
        <f t="shared" si="1"/>
        <v>-</v>
      </c>
      <c r="H21" s="22" t="str">
        <f t="shared" si="3"/>
        <v>*</v>
      </c>
      <c r="I21" s="23">
        <f t="shared" si="4"/>
        <v>14</v>
      </c>
      <c r="J21" s="23">
        <f t="shared" si="10"/>
        <v>0</v>
      </c>
      <c r="K21" s="23">
        <f t="shared" si="11"/>
        <v>0</v>
      </c>
      <c r="L21" s="23">
        <f t="shared" si="12"/>
        <v>14</v>
      </c>
      <c r="M21" s="34" t="str">
        <f>IFERROR(INDEX($H$11:$H$24,MATCH(LARGE($L$11:$L$24,ROW($M11:M21)+$K$25),$L$11:$L$19,0)),"")</f>
        <v>*</v>
      </c>
      <c r="N21" s="24" t="str">
        <f>IF(COUNTIF(M$11:$M21,M21)=1,MAX(N$10:$N20)+1,"")</f>
        <v/>
      </c>
      <c r="P21" s="29" t="str">
        <f t="shared" ref="P21:P24" si="13">C21</f>
        <v>-</v>
      </c>
      <c r="Q21" s="30" t="str">
        <f t="shared" ref="Q21:Q24" si="14">UPPER(D21)</f>
        <v>*</v>
      </c>
    </row>
    <row r="22" spans="1:17" ht="37.9" customHeight="1" x14ac:dyDescent="0.25">
      <c r="A22" s="68">
        <v>12</v>
      </c>
      <c r="B22" s="73">
        <f t="shared" si="0"/>
        <v>0</v>
      </c>
      <c r="C22" s="85" t="s">
        <v>14</v>
      </c>
      <c r="D22" s="88" t="s">
        <v>47</v>
      </c>
      <c r="E22" s="140"/>
      <c r="F22" s="134"/>
      <c r="G22" s="17" t="str">
        <f t="shared" si="1"/>
        <v>-</v>
      </c>
      <c r="H22" s="22" t="str">
        <f t="shared" si="3"/>
        <v>*</v>
      </c>
      <c r="I22" s="23">
        <f t="shared" si="4"/>
        <v>14</v>
      </c>
      <c r="J22" s="23">
        <f t="shared" si="10"/>
        <v>0</v>
      </c>
      <c r="K22" s="23">
        <f t="shared" si="11"/>
        <v>0</v>
      </c>
      <c r="L22" s="23">
        <f t="shared" si="12"/>
        <v>14</v>
      </c>
      <c r="M22" s="34" t="str">
        <f>IFERROR(INDEX($H$11:$H$24,MATCH(LARGE($L$11:$L$24,ROW($M12:M22)+$K$25),$L$11:$L$19,0)),"")</f>
        <v>*</v>
      </c>
      <c r="N22" s="24" t="str">
        <f>IF(COUNTIF(M$11:$M22,M22)=1,MAX(N$10:$N21)+1,"")</f>
        <v/>
      </c>
      <c r="P22" s="29" t="str">
        <f t="shared" si="13"/>
        <v>-</v>
      </c>
      <c r="Q22" s="30" t="str">
        <f t="shared" si="14"/>
        <v>*</v>
      </c>
    </row>
    <row r="23" spans="1:17" ht="37.9" customHeight="1" x14ac:dyDescent="0.25">
      <c r="A23" s="68">
        <v>13</v>
      </c>
      <c r="B23" s="73">
        <f t="shared" si="0"/>
        <v>0</v>
      </c>
      <c r="C23" s="85" t="s">
        <v>14</v>
      </c>
      <c r="D23" s="88" t="s">
        <v>47</v>
      </c>
      <c r="E23" s="140"/>
      <c r="F23" s="134"/>
      <c r="G23" s="17" t="str">
        <f t="shared" si="1"/>
        <v>-</v>
      </c>
      <c r="H23" s="22" t="str">
        <f t="shared" si="3"/>
        <v>*</v>
      </c>
      <c r="I23" s="23">
        <f t="shared" si="4"/>
        <v>14</v>
      </c>
      <c r="J23" s="23">
        <f t="shared" si="10"/>
        <v>0</v>
      </c>
      <c r="K23" s="23">
        <f t="shared" si="11"/>
        <v>0</v>
      </c>
      <c r="L23" s="23">
        <f t="shared" si="12"/>
        <v>14</v>
      </c>
      <c r="M23" s="34" t="str">
        <f>IFERROR(INDEX($H$11:$H$24,MATCH(LARGE($L$11:$L$24,ROW($M13:M23)+$K$25),$L$11:$L$19,0)),"")</f>
        <v>*</v>
      </c>
      <c r="N23" s="24" t="str">
        <f>IF(COUNTIF(M$11:$M23,M23)=1,MAX(N$10:$N22)+1,"")</f>
        <v/>
      </c>
      <c r="P23" s="29" t="str">
        <f t="shared" si="13"/>
        <v>-</v>
      </c>
      <c r="Q23" s="30" t="str">
        <f t="shared" si="14"/>
        <v>*</v>
      </c>
    </row>
    <row r="24" spans="1:17" ht="37.9" customHeight="1" thickBot="1" x14ac:dyDescent="0.3">
      <c r="A24" s="69">
        <v>14</v>
      </c>
      <c r="B24" s="76">
        <f t="shared" si="0"/>
        <v>0</v>
      </c>
      <c r="C24" s="86" t="s">
        <v>14</v>
      </c>
      <c r="D24" s="90" t="s">
        <v>47</v>
      </c>
      <c r="E24" s="141"/>
      <c r="F24" s="135"/>
      <c r="G24" s="17" t="str">
        <f t="shared" si="1"/>
        <v>-</v>
      </c>
      <c r="H24" s="22" t="str">
        <f t="shared" si="3"/>
        <v>*</v>
      </c>
      <c r="I24" s="23">
        <f t="shared" si="4"/>
        <v>14</v>
      </c>
      <c r="J24" s="23">
        <f t="shared" si="10"/>
        <v>0</v>
      </c>
      <c r="K24" s="23">
        <f t="shared" si="11"/>
        <v>0</v>
      </c>
      <c r="L24" s="23">
        <f t="shared" si="12"/>
        <v>14</v>
      </c>
      <c r="M24" s="34" t="str">
        <f>IFERROR(INDEX($H$11:$H$24,MATCH(LARGE($L$11:$L$24,ROW($M14:M24)+$K$25),$L$11:$L$19,0)),"")</f>
        <v>*</v>
      </c>
      <c r="N24" s="24" t="str">
        <f>IF(COUNTIF(M$11:$M24,M24)=1,MAX(N$10:$N23)+1,"")</f>
        <v/>
      </c>
      <c r="P24" s="29" t="str">
        <f t="shared" si="13"/>
        <v>-</v>
      </c>
      <c r="Q24" s="30" t="str">
        <f t="shared" si="14"/>
        <v>*</v>
      </c>
    </row>
    <row r="25" spans="1:17" ht="30" customHeight="1" thickBot="1" x14ac:dyDescent="0.35">
      <c r="A25" s="144" t="str">
        <f>'GENEL BİLGİ GİRİŞİ'!A8</f>
        <v>Yaş Kategorisi:</v>
      </c>
      <c r="B25" s="145"/>
      <c r="C25" s="145"/>
      <c r="D25" s="146" t="str">
        <f>'GENEL BİLGİ GİRİŞİ'!B8</f>
        <v>01.09.2009 - 2010 - 2011 - 2012 Doğumlular</v>
      </c>
      <c r="E25" s="146"/>
      <c r="F25" s="147"/>
      <c r="G25" s="17"/>
      <c r="H25" s="9"/>
      <c r="J25" s="27">
        <f>SUM(J11:J24)</f>
        <v>0</v>
      </c>
      <c r="K25" s="27">
        <f>SUM(K11:K24)</f>
        <v>0</v>
      </c>
    </row>
    <row r="26" spans="1:17" ht="30" customHeight="1" thickBot="1" x14ac:dyDescent="0.35">
      <c r="A26" s="142" t="s">
        <v>12</v>
      </c>
      <c r="B26" s="143"/>
      <c r="C26" s="71"/>
      <c r="D26" s="71"/>
      <c r="E26" s="70" t="s">
        <v>13</v>
      </c>
      <c r="F26" s="41"/>
      <c r="G26" s="17"/>
      <c r="H26" s="9"/>
      <c r="M26" s="51" t="s">
        <v>45</v>
      </c>
      <c r="N26" s="33"/>
    </row>
    <row r="27" spans="1:17" ht="30" customHeight="1" x14ac:dyDescent="0.3">
      <c r="A27" s="148" t="s">
        <v>103</v>
      </c>
      <c r="B27" s="149" t="s">
        <v>103</v>
      </c>
      <c r="C27" s="150"/>
      <c r="D27" s="150"/>
      <c r="E27" s="91" t="s">
        <v>103</v>
      </c>
      <c r="F27" s="92"/>
      <c r="G27" s="17"/>
      <c r="H27" s="9"/>
      <c r="M27" s="52">
        <f>14-COUNTBLANK(N11:N24)</f>
        <v>1</v>
      </c>
      <c r="N27" s="32"/>
    </row>
    <row r="28" spans="1:17" ht="30" customHeight="1" x14ac:dyDescent="0.3">
      <c r="A28" s="154" t="s">
        <v>104</v>
      </c>
      <c r="B28" s="155" t="s">
        <v>104</v>
      </c>
      <c r="C28" s="110"/>
      <c r="D28" s="110"/>
      <c r="E28" s="93" t="s">
        <v>104</v>
      </c>
      <c r="F28" s="94"/>
      <c r="G28" s="17"/>
      <c r="H28" s="9"/>
      <c r="M28" s="36" t="str">
        <f>IF(M27&gt;10,"FAZLA SPORCU VAR","")</f>
        <v/>
      </c>
    </row>
    <row r="29" spans="1:17" ht="30" customHeight="1" thickBot="1" x14ac:dyDescent="0.35">
      <c r="A29" s="126" t="s">
        <v>105</v>
      </c>
      <c r="B29" s="127" t="s">
        <v>105</v>
      </c>
      <c r="C29" s="128"/>
      <c r="D29" s="128"/>
      <c r="E29" s="95" t="s">
        <v>105</v>
      </c>
      <c r="F29" s="96"/>
      <c r="G29" s="17"/>
      <c r="H29" s="9"/>
    </row>
    <row r="30" spans="1:17" x14ac:dyDescent="0.3">
      <c r="G30" s="17"/>
      <c r="H30" s="9"/>
    </row>
    <row r="31" spans="1:17" x14ac:dyDescent="0.3">
      <c r="G31" s="17"/>
      <c r="H31" s="25"/>
      <c r="I31" s="26"/>
      <c r="L31" s="28"/>
    </row>
  </sheetData>
  <sheetProtection algorithmName="SHA-512" hashValue="lbMTklgV7u30DXFNqdWOirLSphCglH57UsfGbZGDXf82TafkALGVQAU6N7phfgZ3gU7YS2HNJ7ibVqze3pGr0w==" saltValue="ZN2Ots+CaEqV+EV1VP3FEw==" spinCount="100000" sheet="1" objects="1" scenarios="1"/>
  <mergeCells count="28">
    <mergeCell ref="A29:B29"/>
    <mergeCell ref="C29:D29"/>
    <mergeCell ref="C5:D5"/>
    <mergeCell ref="A8:F8"/>
    <mergeCell ref="F20:F24"/>
    <mergeCell ref="A9:F9"/>
    <mergeCell ref="E20:E24"/>
    <mergeCell ref="A26:B26"/>
    <mergeCell ref="A25:C25"/>
    <mergeCell ref="D25:F25"/>
    <mergeCell ref="A27:B27"/>
    <mergeCell ref="C27:D27"/>
    <mergeCell ref="A5:B5"/>
    <mergeCell ref="A6:B6"/>
    <mergeCell ref="C6:D6"/>
    <mergeCell ref="A28:B28"/>
    <mergeCell ref="A7:F7"/>
    <mergeCell ref="A4:B4"/>
    <mergeCell ref="C28:D28"/>
    <mergeCell ref="M1:M10"/>
    <mergeCell ref="L1:L10"/>
    <mergeCell ref="A1:F1"/>
    <mergeCell ref="A2:F2"/>
    <mergeCell ref="A3:F3"/>
    <mergeCell ref="H1:H10"/>
    <mergeCell ref="I1:I10"/>
    <mergeCell ref="J1:J10"/>
    <mergeCell ref="K1:K10"/>
  </mergeCells>
  <phoneticPr fontId="0" type="noConversion"/>
  <conditionalFormatting sqref="E11:E21 B11:B24">
    <cfRule type="cellIs" dxfId="12" priority="21" stopIfTrue="1" operator="equal">
      <formula>0</formula>
    </cfRule>
  </conditionalFormatting>
  <conditionalFormatting sqref="M27">
    <cfRule type="cellIs" dxfId="11" priority="1" operator="equal">
      <formula>1</formula>
    </cfRule>
    <cfRule type="cellIs" dxfId="10" priority="2" operator="greaterThan">
      <formula>15</formula>
    </cfRule>
  </conditionalFormatting>
  <conditionalFormatting sqref="N11:N24">
    <cfRule type="cellIs" dxfId="9" priority="5" operator="greaterThan">
      <formula>15</formula>
    </cfRule>
    <cfRule type="containsBlanks" dxfId="8" priority="6">
      <formula>LEN(TRIM(N11))=0</formula>
    </cfRule>
  </conditionalFormatting>
  <conditionalFormatting sqref="N26:N27">
    <cfRule type="cellIs" dxfId="7" priority="11" operator="greaterThan">
      <formula>6</formula>
    </cfRule>
  </conditionalFormatting>
  <printOptions horizontalCentered="1"/>
  <pageMargins left="0.19685039370078741" right="0.19685039370078741" top="0.78740157480314965" bottom="0.27559055118110237" header="0.31496062992125984" footer="0.15748031496062992"/>
  <pageSetup paperSize="9" scale="5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31"/>
  <sheetViews>
    <sheetView view="pageBreakPreview" zoomScale="80" zoomScaleNormal="70" zoomScaleSheetLayoutView="80" workbookViewId="0">
      <selection activeCell="D14" sqref="D14"/>
    </sheetView>
  </sheetViews>
  <sheetFormatPr defaultColWidth="8.85546875" defaultRowHeight="16.5" x14ac:dyDescent="0.3"/>
  <cols>
    <col min="1" max="1" width="8.85546875" style="10"/>
    <col min="2" max="2" width="11.7109375" style="10" customWidth="1"/>
    <col min="3" max="3" width="20.7109375" style="10" customWidth="1"/>
    <col min="4" max="4" width="44.7109375" style="10" customWidth="1"/>
    <col min="5" max="5" width="45.7109375" style="10" customWidth="1"/>
    <col min="6" max="6" width="39.7109375" style="11" customWidth="1"/>
    <col min="7" max="7" width="13.28515625" style="9" customWidth="1"/>
    <col min="8" max="8" width="13.7109375" style="20" hidden="1" customWidth="1"/>
    <col min="9" max="12" width="7.5703125" style="9" hidden="1" customWidth="1"/>
    <col min="13" max="13" width="40.7109375" style="35" customWidth="1"/>
    <col min="14" max="14" width="6.140625" style="9" customWidth="1"/>
    <col min="15" max="15" width="3.140625" style="10" customWidth="1"/>
    <col min="16" max="16" width="15.7109375" style="10" customWidth="1"/>
    <col min="17" max="17" width="40.7109375" style="10" customWidth="1"/>
    <col min="18" max="16384" width="8.85546875" style="10"/>
  </cols>
  <sheetData>
    <row r="1" spans="1:17" ht="58.9" customHeight="1" x14ac:dyDescent="0.3">
      <c r="A1" s="115" t="str">
        <f>'GENEL BİLGİ GİRİŞİ'!$B$1</f>
        <v>MİLLİ EĞİTİM BAKANLIĞI</v>
      </c>
      <c r="B1" s="116"/>
      <c r="C1" s="116"/>
      <c r="D1" s="116"/>
      <c r="E1" s="116"/>
      <c r="F1" s="117"/>
      <c r="H1" s="124"/>
      <c r="I1" s="113" t="s">
        <v>41</v>
      </c>
      <c r="J1" s="113" t="s">
        <v>42</v>
      </c>
      <c r="K1" s="113" t="s">
        <v>43</v>
      </c>
      <c r="L1" s="113" t="s">
        <v>44</v>
      </c>
      <c r="M1" s="111" t="s">
        <v>46</v>
      </c>
    </row>
    <row r="2" spans="1:17" s="9" customFormat="1" ht="25.15" customHeight="1" x14ac:dyDescent="0.3">
      <c r="A2" s="118" t="str">
        <f>'GENEL BİLGİ GİRİŞİ'!$D$5</f>
        <v>2023-2024 ÖĞRETİM YILI</v>
      </c>
      <c r="B2" s="119"/>
      <c r="C2" s="119"/>
      <c r="D2" s="119"/>
      <c r="E2" s="119"/>
      <c r="F2" s="120"/>
      <c r="H2" s="124"/>
      <c r="I2" s="113"/>
      <c r="J2" s="113"/>
      <c r="K2" s="113"/>
      <c r="L2" s="113"/>
      <c r="M2" s="111"/>
    </row>
    <row r="3" spans="1:17" s="9" customFormat="1" ht="25.15" customHeight="1" x14ac:dyDescent="0.3">
      <c r="A3" s="121" t="str">
        <f>'GENEL BİLGİ GİRİŞİ'!$D$4</f>
        <v>YILDIZ ERKEK ATLETİZM ELEME MÜSABAKA LİSTESİ</v>
      </c>
      <c r="B3" s="122"/>
      <c r="C3" s="122"/>
      <c r="D3" s="122"/>
      <c r="E3" s="122"/>
      <c r="F3" s="123"/>
      <c r="H3" s="124"/>
      <c r="I3" s="113"/>
      <c r="J3" s="113"/>
      <c r="K3" s="113"/>
      <c r="L3" s="113"/>
      <c r="M3" s="111"/>
    </row>
    <row r="4" spans="1:17" s="9" customFormat="1" ht="25.15" customHeight="1" x14ac:dyDescent="0.3">
      <c r="A4" s="108" t="s">
        <v>5</v>
      </c>
      <c r="B4" s="109"/>
      <c r="C4" s="37"/>
      <c r="D4" s="12"/>
      <c r="E4" s="12"/>
      <c r="F4" s="38"/>
      <c r="H4" s="124"/>
      <c r="I4" s="113"/>
      <c r="J4" s="113"/>
      <c r="K4" s="113"/>
      <c r="L4" s="113"/>
      <c r="M4" s="111"/>
    </row>
    <row r="5" spans="1:17" ht="25.15" customHeight="1" x14ac:dyDescent="0.3">
      <c r="A5" s="151" t="s">
        <v>1</v>
      </c>
      <c r="B5" s="152"/>
      <c r="C5" s="129" t="str">
        <f>IFERROR(VLOOKUP(C4,'okul göğüs numaraları'!$B$4:$C$55,2,0),"")</f>
        <v/>
      </c>
      <c r="D5" s="129"/>
      <c r="E5" s="79" t="s">
        <v>90</v>
      </c>
      <c r="F5" s="39" t="str">
        <f>'GENEL BİLGİ GİRİŞİ'!$B$7</f>
        <v>16-17 NİSAN 2024</v>
      </c>
      <c r="G5" s="18">
        <f>'GENEL BİLGİ GİRİŞİ'!B9</f>
        <v>40057</v>
      </c>
      <c r="H5" s="124"/>
      <c r="I5" s="113"/>
      <c r="J5" s="113"/>
      <c r="K5" s="113"/>
      <c r="L5" s="113"/>
      <c r="M5" s="111"/>
    </row>
    <row r="6" spans="1:17" ht="25.15" customHeight="1" x14ac:dyDescent="0.3">
      <c r="A6" s="151" t="s">
        <v>2</v>
      </c>
      <c r="B6" s="152"/>
      <c r="C6" s="153" t="str">
        <f>'GENEL BİLGİ GİRİŞİ'!$B$4</f>
        <v>YILDIZ ERKEK</v>
      </c>
      <c r="D6" s="153"/>
      <c r="E6" s="79" t="s">
        <v>91</v>
      </c>
      <c r="F6" s="40" t="str">
        <f>'GENEL BİLGİ GİRİŞİ'!$B$6</f>
        <v>ATATÜRK STADYUMU</v>
      </c>
      <c r="G6" s="19">
        <f>'GENEL BİLGİ GİRİŞİ'!C9</f>
        <v>41274</v>
      </c>
      <c r="H6" s="124"/>
      <c r="I6" s="113"/>
      <c r="J6" s="113"/>
      <c r="K6" s="113"/>
      <c r="L6" s="113"/>
      <c r="M6" s="111"/>
    </row>
    <row r="7" spans="1:17" ht="25.15" customHeight="1" x14ac:dyDescent="0.3">
      <c r="A7" s="105" t="s">
        <v>88</v>
      </c>
      <c r="B7" s="106"/>
      <c r="C7" s="106"/>
      <c r="D7" s="106"/>
      <c r="E7" s="106"/>
      <c r="F7" s="107"/>
      <c r="H7" s="124"/>
      <c r="I7" s="113"/>
      <c r="J7" s="113"/>
      <c r="K7" s="113"/>
      <c r="L7" s="113"/>
      <c r="M7" s="111"/>
      <c r="N7" s="10"/>
    </row>
    <row r="8" spans="1:17" ht="75" customHeight="1" x14ac:dyDescent="0.25">
      <c r="A8" s="130" t="s">
        <v>89</v>
      </c>
      <c r="B8" s="131"/>
      <c r="C8" s="131"/>
      <c r="D8" s="131"/>
      <c r="E8" s="131"/>
      <c r="F8" s="132"/>
      <c r="G8" s="10"/>
      <c r="H8" s="124"/>
      <c r="I8" s="113"/>
      <c r="J8" s="113"/>
      <c r="K8" s="113"/>
      <c r="L8" s="113"/>
      <c r="M8" s="111"/>
      <c r="N8" s="10"/>
    </row>
    <row r="9" spans="1:17" ht="28.5" customHeight="1" thickBot="1" x14ac:dyDescent="0.35">
      <c r="A9" s="156" t="s">
        <v>4</v>
      </c>
      <c r="B9" s="157"/>
      <c r="C9" s="157"/>
      <c r="D9" s="157"/>
      <c r="E9" s="157"/>
      <c r="F9" s="158"/>
      <c r="H9" s="124"/>
      <c r="I9" s="113"/>
      <c r="J9" s="113"/>
      <c r="K9" s="113"/>
      <c r="L9" s="113"/>
      <c r="M9" s="111"/>
    </row>
    <row r="10" spans="1:17" ht="48" customHeight="1" thickBot="1" x14ac:dyDescent="0.35">
      <c r="A10" s="57" t="s">
        <v>50</v>
      </c>
      <c r="B10" s="58" t="s">
        <v>48</v>
      </c>
      <c r="C10" s="58" t="s">
        <v>51</v>
      </c>
      <c r="D10" s="58" t="s">
        <v>0</v>
      </c>
      <c r="E10" s="58" t="s">
        <v>49</v>
      </c>
      <c r="F10" s="59" t="s">
        <v>3</v>
      </c>
      <c r="H10" s="125"/>
      <c r="I10" s="114"/>
      <c r="J10" s="114"/>
      <c r="K10" s="114"/>
      <c r="L10" s="114"/>
      <c r="M10" s="112"/>
      <c r="N10" s="21"/>
      <c r="P10" s="31" t="s">
        <v>11</v>
      </c>
      <c r="Q10" s="31" t="s">
        <v>0</v>
      </c>
    </row>
    <row r="11" spans="1:17" ht="37.9" customHeight="1" x14ac:dyDescent="0.25">
      <c r="A11" s="63">
        <v>1</v>
      </c>
      <c r="B11" s="72">
        <f t="shared" ref="B11:B24" si="0">$C$4</f>
        <v>0</v>
      </c>
      <c r="C11" s="80" t="s">
        <v>14</v>
      </c>
      <c r="D11" s="81" t="s">
        <v>14</v>
      </c>
      <c r="E11" s="75" t="str">
        <f>$C$5</f>
        <v/>
      </c>
      <c r="F11" s="53" t="s">
        <v>31</v>
      </c>
      <c r="G11" s="17" t="str">
        <f t="shared" ref="G11:G24" si="1">IF(C11="","",IF(C11="-","-",(IF(AND(C11&gt;=$G$5,C11&lt;=$G$6)," ","YARIŞAMAZ"))))</f>
        <v>-</v>
      </c>
      <c r="H11" s="22" t="str">
        <f>IF(D11="","",D11)</f>
        <v>-</v>
      </c>
      <c r="I11" s="23">
        <f>COUNTIF($H$11:$H$24,"&lt;="&amp;H11)</f>
        <v>14</v>
      </c>
      <c r="J11" s="23">
        <f>--ISNUMBER(H11)</f>
        <v>0</v>
      </c>
      <c r="K11" s="23">
        <f>--ISBLANK(H11)</f>
        <v>0</v>
      </c>
      <c r="L11" s="23">
        <f>IF(ISNUMBER(H11),I11,IF(ISBLANK(H11),I11,I11+$J$25))+$K$25</f>
        <v>14</v>
      </c>
      <c r="M11" s="34" t="str">
        <f>IFERROR(INDEX($H$11:$H$24,MATCH(LARGE($L$11:$L$24,ROW($M1:M11)+$K$25),$L$11:$L$24,0)),"")</f>
        <v>-</v>
      </c>
      <c r="N11" s="24">
        <f>IF(COUNTIF(M$11:$M11,M11)=1,MAX(N$10:$N10)+1,"")</f>
        <v>1</v>
      </c>
      <c r="P11" s="29" t="str">
        <f>C11</f>
        <v>-</v>
      </c>
      <c r="Q11" s="30" t="str">
        <f>UPPER(D11)</f>
        <v>-</v>
      </c>
    </row>
    <row r="12" spans="1:17" ht="37.9" customHeight="1" x14ac:dyDescent="0.25">
      <c r="A12" s="64">
        <v>2</v>
      </c>
      <c r="B12" s="73">
        <f t="shared" si="0"/>
        <v>0</v>
      </c>
      <c r="C12" s="82" t="s">
        <v>14</v>
      </c>
      <c r="D12" s="81" t="s">
        <v>14</v>
      </c>
      <c r="E12" s="73" t="str">
        <f t="shared" ref="E12:E19" si="2">$C$5</f>
        <v/>
      </c>
      <c r="F12" s="54" t="s">
        <v>17</v>
      </c>
      <c r="G12" s="17" t="str">
        <f t="shared" si="1"/>
        <v>-</v>
      </c>
      <c r="H12" s="22" t="str">
        <f t="shared" ref="H12:H19" si="3">IF(D12="","",D12)</f>
        <v>-</v>
      </c>
      <c r="I12" s="23">
        <f>COUNTIF($H$11:$H$24,"&lt;="&amp;H12)</f>
        <v>14</v>
      </c>
      <c r="J12" s="23">
        <f>--ISNUMBER(H12)</f>
        <v>0</v>
      </c>
      <c r="K12" s="23">
        <f t="shared" ref="K12:K19" si="4">--ISBLANK(H12)</f>
        <v>0</v>
      </c>
      <c r="L12" s="23">
        <f t="shared" ref="L12:L19" si="5">IF(ISNUMBER(H12),I12,IF(ISBLANK(H12),I12,I12+$J$25))+$K$25</f>
        <v>14</v>
      </c>
      <c r="M12" s="34" t="str">
        <f>IFERROR(INDEX($H$11:$H$24,MATCH(LARGE($L$11:$L$24,ROW($M2:M12)+$K$25),$L$11:$L$24,0)),"")</f>
        <v>-</v>
      </c>
      <c r="N12" s="24" t="str">
        <f>IF(COUNTIF(M$11:$M12,M12)=1,MAX(N$10:$N11)+1,"")</f>
        <v/>
      </c>
      <c r="P12" s="29" t="str">
        <f t="shared" ref="P12:P20" si="6">C12</f>
        <v>-</v>
      </c>
      <c r="Q12" s="30" t="str">
        <f t="shared" ref="Q12:Q20" si="7">UPPER(D12)</f>
        <v>-</v>
      </c>
    </row>
    <row r="13" spans="1:17" ht="37.9" customHeight="1" x14ac:dyDescent="0.25">
      <c r="A13" s="64">
        <v>3</v>
      </c>
      <c r="B13" s="73">
        <f t="shared" si="0"/>
        <v>0</v>
      </c>
      <c r="C13" s="82" t="s">
        <v>14</v>
      </c>
      <c r="D13" s="81" t="s">
        <v>14</v>
      </c>
      <c r="E13" s="73" t="str">
        <f t="shared" si="2"/>
        <v/>
      </c>
      <c r="F13" s="54" t="s">
        <v>15</v>
      </c>
      <c r="G13" s="17" t="str">
        <f t="shared" si="1"/>
        <v>-</v>
      </c>
      <c r="H13" s="22" t="str">
        <f t="shared" si="3"/>
        <v>-</v>
      </c>
      <c r="I13" s="23">
        <f>COUNTIF($H$11:$H$24,"&lt;="&amp;H13)</f>
        <v>14</v>
      </c>
      <c r="J13" s="23">
        <f t="shared" ref="J13:J19" si="8">--ISNUMBER(H13)</f>
        <v>0</v>
      </c>
      <c r="K13" s="23">
        <f t="shared" si="4"/>
        <v>0</v>
      </c>
      <c r="L13" s="23">
        <f t="shared" si="5"/>
        <v>14</v>
      </c>
      <c r="M13" s="34" t="str">
        <f>IFERROR(INDEX($H$11:$H$24,MATCH(LARGE($L$11:$L$24,ROW($M3:M13)+$K$25),$L$11:$L$24,0)),"")</f>
        <v>-</v>
      </c>
      <c r="N13" s="24" t="str">
        <f>IF(COUNTIF(M$11:$M13,M13)=1,MAX(N$10:$N12)+1,"")</f>
        <v/>
      </c>
      <c r="P13" s="29" t="str">
        <f t="shared" si="6"/>
        <v>-</v>
      </c>
      <c r="Q13" s="30" t="str">
        <f t="shared" si="7"/>
        <v>-</v>
      </c>
    </row>
    <row r="14" spans="1:17" ht="37.9" customHeight="1" x14ac:dyDescent="0.25">
      <c r="A14" s="64">
        <v>4</v>
      </c>
      <c r="B14" s="73">
        <f t="shared" si="0"/>
        <v>0</v>
      </c>
      <c r="C14" s="82" t="s">
        <v>14</v>
      </c>
      <c r="D14" s="81" t="s">
        <v>14</v>
      </c>
      <c r="E14" s="73" t="str">
        <f t="shared" si="2"/>
        <v/>
      </c>
      <c r="F14" s="54" t="s">
        <v>32</v>
      </c>
      <c r="G14" s="17" t="str">
        <f t="shared" si="1"/>
        <v>-</v>
      </c>
      <c r="H14" s="22" t="str">
        <f t="shared" si="3"/>
        <v>-</v>
      </c>
      <c r="I14" s="23">
        <f t="shared" ref="I14:I24" si="9">COUNTIF($H$11:$H$24,"&lt;="&amp;H14)</f>
        <v>14</v>
      </c>
      <c r="J14" s="23">
        <f t="shared" si="8"/>
        <v>0</v>
      </c>
      <c r="K14" s="23">
        <f t="shared" si="4"/>
        <v>0</v>
      </c>
      <c r="L14" s="23">
        <f t="shared" si="5"/>
        <v>14</v>
      </c>
      <c r="M14" s="34" t="str">
        <f>IFERROR(INDEX($H$11:$H$24,MATCH(LARGE($L$11:$L$24,ROW($M4:M14)+$K$25),$L$11:$L$24,0)),"")</f>
        <v>-</v>
      </c>
      <c r="N14" s="24" t="str">
        <f>IF(COUNTIF(M$11:$M14,M14)=1,MAX(N$10:$N13)+1,"")</f>
        <v/>
      </c>
      <c r="P14" s="29" t="str">
        <f t="shared" si="6"/>
        <v>-</v>
      </c>
      <c r="Q14" s="30" t="str">
        <f t="shared" si="7"/>
        <v>-</v>
      </c>
    </row>
    <row r="15" spans="1:17" ht="37.9" customHeight="1" x14ac:dyDescent="0.25">
      <c r="A15" s="64">
        <v>5</v>
      </c>
      <c r="B15" s="73">
        <f t="shared" si="0"/>
        <v>0</v>
      </c>
      <c r="C15" s="82" t="s">
        <v>14</v>
      </c>
      <c r="D15" s="81" t="s">
        <v>14</v>
      </c>
      <c r="E15" s="73" t="str">
        <f t="shared" si="2"/>
        <v/>
      </c>
      <c r="F15" s="54" t="s">
        <v>18</v>
      </c>
      <c r="G15" s="17" t="str">
        <f t="shared" si="1"/>
        <v>-</v>
      </c>
      <c r="H15" s="22" t="str">
        <f t="shared" si="3"/>
        <v>-</v>
      </c>
      <c r="I15" s="23">
        <f t="shared" si="9"/>
        <v>14</v>
      </c>
      <c r="J15" s="23">
        <f t="shared" si="8"/>
        <v>0</v>
      </c>
      <c r="K15" s="23">
        <f t="shared" si="4"/>
        <v>0</v>
      </c>
      <c r="L15" s="23">
        <f t="shared" si="5"/>
        <v>14</v>
      </c>
      <c r="M15" s="34" t="str">
        <f>IFERROR(INDEX($H$11:$H$24,MATCH(LARGE($L$11:$L$24,ROW($M5:M15)+$K$25),$L$11:$L$24,0)),"")</f>
        <v>-</v>
      </c>
      <c r="N15" s="24" t="str">
        <f>IF(COUNTIF(M$11:$M15,M15)=1,MAX(N$10:$N14)+1,"")</f>
        <v/>
      </c>
      <c r="P15" s="29" t="str">
        <f t="shared" si="6"/>
        <v>-</v>
      </c>
      <c r="Q15" s="30" t="str">
        <f t="shared" si="7"/>
        <v>-</v>
      </c>
    </row>
    <row r="16" spans="1:17" ht="37.9" customHeight="1" x14ac:dyDescent="0.25">
      <c r="A16" s="64">
        <v>6</v>
      </c>
      <c r="B16" s="73">
        <f t="shared" si="0"/>
        <v>0</v>
      </c>
      <c r="C16" s="82" t="s">
        <v>14</v>
      </c>
      <c r="D16" s="81" t="s">
        <v>14</v>
      </c>
      <c r="E16" s="73" t="str">
        <f t="shared" si="2"/>
        <v/>
      </c>
      <c r="F16" s="55" t="s">
        <v>19</v>
      </c>
      <c r="G16" s="17" t="str">
        <f t="shared" si="1"/>
        <v>-</v>
      </c>
      <c r="H16" s="22" t="str">
        <f t="shared" si="3"/>
        <v>-</v>
      </c>
      <c r="I16" s="23">
        <f t="shared" si="9"/>
        <v>14</v>
      </c>
      <c r="J16" s="23">
        <f t="shared" si="8"/>
        <v>0</v>
      </c>
      <c r="K16" s="23">
        <f t="shared" si="4"/>
        <v>0</v>
      </c>
      <c r="L16" s="23">
        <f t="shared" si="5"/>
        <v>14</v>
      </c>
      <c r="M16" s="34" t="str">
        <f>IFERROR(INDEX($H$11:$H$24,MATCH(LARGE($L$11:$L$24,ROW($M6:M16)+$K$25),$L$11:$L$24,0)),"")</f>
        <v>-</v>
      </c>
      <c r="N16" s="24" t="str">
        <f>IF(COUNTIF(M$11:$M16,M16)=1,MAX(N$10:$N15)+1,"")</f>
        <v/>
      </c>
      <c r="P16" s="29" t="str">
        <f t="shared" si="6"/>
        <v>-</v>
      </c>
      <c r="Q16" s="30" t="str">
        <f t="shared" si="7"/>
        <v>-</v>
      </c>
    </row>
    <row r="17" spans="1:17" ht="37.9" customHeight="1" x14ac:dyDescent="0.25">
      <c r="A17" s="64">
        <v>7</v>
      </c>
      <c r="B17" s="73">
        <f t="shared" si="0"/>
        <v>0</v>
      </c>
      <c r="C17" s="82" t="s">
        <v>14</v>
      </c>
      <c r="D17" s="81" t="s">
        <v>14</v>
      </c>
      <c r="E17" s="73" t="str">
        <f t="shared" si="2"/>
        <v/>
      </c>
      <c r="F17" s="55" t="s">
        <v>20</v>
      </c>
      <c r="G17" s="17" t="str">
        <f t="shared" si="1"/>
        <v>-</v>
      </c>
      <c r="H17" s="22" t="str">
        <f t="shared" si="3"/>
        <v>-</v>
      </c>
      <c r="I17" s="23">
        <f t="shared" si="9"/>
        <v>14</v>
      </c>
      <c r="J17" s="23">
        <f t="shared" si="8"/>
        <v>0</v>
      </c>
      <c r="K17" s="23">
        <f>--ISBLANK(H17)</f>
        <v>0</v>
      </c>
      <c r="L17" s="23">
        <f t="shared" si="5"/>
        <v>14</v>
      </c>
      <c r="M17" s="34" t="str">
        <f>IFERROR(INDEX($H$11:$H$24,MATCH(LARGE($L$11:$L$24,ROW($M7:M17)+$K$25),$L$11:$L$24,0)),"")</f>
        <v>-</v>
      </c>
      <c r="N17" s="24" t="str">
        <f>IF(COUNTIF(M$11:$M17,M17)=1,MAX(N$10:$N16)+1,"")</f>
        <v/>
      </c>
      <c r="P17" s="29" t="str">
        <f t="shared" si="6"/>
        <v>-</v>
      </c>
      <c r="Q17" s="30" t="str">
        <f t="shared" si="7"/>
        <v>-</v>
      </c>
    </row>
    <row r="18" spans="1:17" ht="37.9" customHeight="1" x14ac:dyDescent="0.25">
      <c r="A18" s="64">
        <v>8</v>
      </c>
      <c r="B18" s="73">
        <f t="shared" si="0"/>
        <v>0</v>
      </c>
      <c r="C18" s="82" t="s">
        <v>14</v>
      </c>
      <c r="D18" s="81" t="s">
        <v>14</v>
      </c>
      <c r="E18" s="73" t="str">
        <f t="shared" si="2"/>
        <v/>
      </c>
      <c r="F18" s="55" t="s">
        <v>21</v>
      </c>
      <c r="G18" s="17" t="str">
        <f t="shared" si="1"/>
        <v>-</v>
      </c>
      <c r="H18" s="22" t="str">
        <f t="shared" si="3"/>
        <v>-</v>
      </c>
      <c r="I18" s="23">
        <f t="shared" si="9"/>
        <v>14</v>
      </c>
      <c r="J18" s="23">
        <f t="shared" si="8"/>
        <v>0</v>
      </c>
      <c r="K18" s="23">
        <f t="shared" si="4"/>
        <v>0</v>
      </c>
      <c r="L18" s="23">
        <f t="shared" si="5"/>
        <v>14</v>
      </c>
      <c r="M18" s="34" t="str">
        <f>IFERROR(INDEX($H$11:$H$24,MATCH(LARGE($L$11:$L$24,ROW($M8:M18)+$K$25),$L$11:$L$24,0)),"")</f>
        <v>-</v>
      </c>
      <c r="N18" s="24" t="str">
        <f>IF(COUNTIF(M$11:$M18,M18)=1,MAX(N$10:$N17)+1,"")</f>
        <v/>
      </c>
      <c r="P18" s="29" t="str">
        <f t="shared" si="6"/>
        <v>-</v>
      </c>
      <c r="Q18" s="30" t="str">
        <f t="shared" si="7"/>
        <v>-</v>
      </c>
    </row>
    <row r="19" spans="1:17" ht="37.9" customHeight="1" thickBot="1" x14ac:dyDescent="0.3">
      <c r="A19" s="65">
        <v>9</v>
      </c>
      <c r="B19" s="74">
        <f t="shared" si="0"/>
        <v>0</v>
      </c>
      <c r="C19" s="99" t="s">
        <v>14</v>
      </c>
      <c r="D19" s="100" t="s">
        <v>14</v>
      </c>
      <c r="E19" s="74" t="str">
        <f t="shared" si="2"/>
        <v/>
      </c>
      <c r="F19" s="56" t="s">
        <v>36</v>
      </c>
      <c r="G19" s="17" t="str">
        <f t="shared" si="1"/>
        <v>-</v>
      </c>
      <c r="H19" s="22" t="str">
        <f t="shared" si="3"/>
        <v>-</v>
      </c>
      <c r="I19" s="23">
        <f t="shared" si="9"/>
        <v>14</v>
      </c>
      <c r="J19" s="23">
        <f t="shared" si="8"/>
        <v>0</v>
      </c>
      <c r="K19" s="23">
        <f t="shared" si="4"/>
        <v>0</v>
      </c>
      <c r="L19" s="23">
        <f t="shared" si="5"/>
        <v>14</v>
      </c>
      <c r="M19" s="34" t="str">
        <f>IFERROR(INDEX($H$11:$H$24,MATCH(LARGE($L$11:$L$24,ROW($M9:M19)+$K$25),$L$11:$L$24,0)),"")</f>
        <v>-</v>
      </c>
      <c r="N19" s="24" t="str">
        <f>IF(COUNTIF(M$11:$M19,M19)=1,MAX(N$10:$N18)+1,"")</f>
        <v/>
      </c>
      <c r="P19" s="29" t="str">
        <f t="shared" si="6"/>
        <v>-</v>
      </c>
      <c r="Q19" s="30" t="str">
        <f t="shared" si="7"/>
        <v>-</v>
      </c>
    </row>
    <row r="20" spans="1:17" ht="37.9" customHeight="1" x14ac:dyDescent="0.25">
      <c r="A20" s="66">
        <v>10</v>
      </c>
      <c r="B20" s="75">
        <f t="shared" si="0"/>
        <v>0</v>
      </c>
      <c r="C20" s="83" t="s">
        <v>14</v>
      </c>
      <c r="D20" s="84" t="s">
        <v>14</v>
      </c>
      <c r="E20" s="139" t="str">
        <f>$C$5</f>
        <v/>
      </c>
      <c r="F20" s="133" t="s">
        <v>33</v>
      </c>
      <c r="G20" s="17" t="str">
        <f t="shared" si="1"/>
        <v>-</v>
      </c>
      <c r="H20" s="22" t="str">
        <f t="shared" ref="H20:H24" si="10">IF(D20="","",D20)</f>
        <v>-</v>
      </c>
      <c r="I20" s="23">
        <f t="shared" si="9"/>
        <v>14</v>
      </c>
      <c r="J20" s="23">
        <f t="shared" ref="J20:J24" si="11">--ISNUMBER(H20)</f>
        <v>0</v>
      </c>
      <c r="K20" s="23">
        <f t="shared" ref="K20:K24" si="12">--ISBLANK(H20)</f>
        <v>0</v>
      </c>
      <c r="L20" s="23">
        <f t="shared" ref="L20:L24" si="13">IF(ISNUMBER(H20),I20,IF(ISBLANK(H20),I20,I20+$J$25))+$K$25</f>
        <v>14</v>
      </c>
      <c r="M20" s="34" t="str">
        <f>IFERROR(INDEX($H$11:$H$24,MATCH(LARGE($L$11:$L$24,ROW($M10:M20)+$K$25),$L$11:$L$24,0)),"")</f>
        <v>-</v>
      </c>
      <c r="N20" s="24" t="str">
        <f>IF(COUNTIF(M$11:$M20,M20)=1,MAX(N$10:$N19)+1,"")</f>
        <v/>
      </c>
      <c r="P20" s="29" t="str">
        <f t="shared" si="6"/>
        <v>-</v>
      </c>
      <c r="Q20" s="30" t="str">
        <f t="shared" si="7"/>
        <v>-</v>
      </c>
    </row>
    <row r="21" spans="1:17" ht="37.9" customHeight="1" x14ac:dyDescent="0.25">
      <c r="A21" s="67">
        <v>11</v>
      </c>
      <c r="B21" s="73">
        <f t="shared" si="0"/>
        <v>0</v>
      </c>
      <c r="C21" s="85" t="s">
        <v>14</v>
      </c>
      <c r="D21" s="81" t="s">
        <v>14</v>
      </c>
      <c r="E21" s="140"/>
      <c r="F21" s="134"/>
      <c r="G21" s="17" t="str">
        <f t="shared" si="1"/>
        <v>-</v>
      </c>
      <c r="H21" s="22" t="str">
        <f t="shared" si="10"/>
        <v>-</v>
      </c>
      <c r="I21" s="23">
        <f t="shared" si="9"/>
        <v>14</v>
      </c>
      <c r="J21" s="23">
        <f t="shared" si="11"/>
        <v>0</v>
      </c>
      <c r="K21" s="23">
        <f t="shared" si="12"/>
        <v>0</v>
      </c>
      <c r="L21" s="23">
        <f t="shared" si="13"/>
        <v>14</v>
      </c>
      <c r="M21" s="34" t="str">
        <f>IFERROR(INDEX($H$11:$H$24,MATCH(LARGE($L$11:$L$24,ROW($M11:M21)+$K$25),$L$11:$L$24,0)),"")</f>
        <v>-</v>
      </c>
      <c r="N21" s="24" t="str">
        <f>IF(COUNTIF(M$11:$M21,M21)=1,MAX(N$10:$N20)+1,"")</f>
        <v/>
      </c>
      <c r="P21" s="29" t="str">
        <f t="shared" ref="P21:P24" si="14">C21</f>
        <v>-</v>
      </c>
      <c r="Q21" s="30" t="str">
        <f t="shared" ref="Q21:Q24" si="15">UPPER(D21)</f>
        <v>-</v>
      </c>
    </row>
    <row r="22" spans="1:17" ht="37.9" customHeight="1" x14ac:dyDescent="0.25">
      <c r="A22" s="68">
        <v>12</v>
      </c>
      <c r="B22" s="73">
        <f t="shared" si="0"/>
        <v>0</v>
      </c>
      <c r="C22" s="85" t="s">
        <v>14</v>
      </c>
      <c r="D22" s="81" t="s">
        <v>14</v>
      </c>
      <c r="E22" s="140"/>
      <c r="F22" s="134"/>
      <c r="G22" s="17" t="str">
        <f t="shared" si="1"/>
        <v>-</v>
      </c>
      <c r="H22" s="22" t="str">
        <f t="shared" si="10"/>
        <v>-</v>
      </c>
      <c r="I22" s="23">
        <f t="shared" si="9"/>
        <v>14</v>
      </c>
      <c r="J22" s="23">
        <f t="shared" si="11"/>
        <v>0</v>
      </c>
      <c r="K22" s="23">
        <f t="shared" si="12"/>
        <v>0</v>
      </c>
      <c r="L22" s="23">
        <f t="shared" si="13"/>
        <v>14</v>
      </c>
      <c r="M22" s="34" t="str">
        <f>IFERROR(INDEX($H$11:$H$24,MATCH(LARGE($L$11:$L$24,ROW($M12:M22)+$K$25),$L$11:$L$24,0)),"")</f>
        <v>-</v>
      </c>
      <c r="N22" s="24" t="str">
        <f>IF(COUNTIF(M$11:$M22,M22)=1,MAX(N$10:$N21)+1,"")</f>
        <v/>
      </c>
      <c r="P22" s="29" t="str">
        <f t="shared" si="14"/>
        <v>-</v>
      </c>
      <c r="Q22" s="30" t="str">
        <f t="shared" si="15"/>
        <v>-</v>
      </c>
    </row>
    <row r="23" spans="1:17" ht="37.9" customHeight="1" x14ac:dyDescent="0.25">
      <c r="A23" s="68">
        <v>13</v>
      </c>
      <c r="B23" s="73">
        <f t="shared" si="0"/>
        <v>0</v>
      </c>
      <c r="C23" s="85" t="s">
        <v>14</v>
      </c>
      <c r="D23" s="81" t="s">
        <v>14</v>
      </c>
      <c r="E23" s="140"/>
      <c r="F23" s="134"/>
      <c r="G23" s="17" t="str">
        <f t="shared" si="1"/>
        <v>-</v>
      </c>
      <c r="H23" s="22" t="str">
        <f t="shared" si="10"/>
        <v>-</v>
      </c>
      <c r="I23" s="23">
        <f t="shared" si="9"/>
        <v>14</v>
      </c>
      <c r="J23" s="23">
        <f t="shared" si="11"/>
        <v>0</v>
      </c>
      <c r="K23" s="23">
        <f t="shared" si="12"/>
        <v>0</v>
      </c>
      <c r="L23" s="23">
        <f t="shared" si="13"/>
        <v>14</v>
      </c>
      <c r="M23" s="34" t="str">
        <f>IFERROR(INDEX($H$11:$H$24,MATCH(LARGE($L$11:$L$24,ROW($M13:M23)+$K$25),$L$11:$L$24,0)),"")</f>
        <v>-</v>
      </c>
      <c r="N23" s="24" t="str">
        <f>IF(COUNTIF(M$11:$M23,M23)=1,MAX(N$10:$N22)+1,"")</f>
        <v/>
      </c>
      <c r="P23" s="29" t="str">
        <f t="shared" si="14"/>
        <v>-</v>
      </c>
      <c r="Q23" s="30" t="str">
        <f t="shared" si="15"/>
        <v>-</v>
      </c>
    </row>
    <row r="24" spans="1:17" ht="37.9" customHeight="1" thickBot="1" x14ac:dyDescent="0.3">
      <c r="A24" s="69">
        <v>14</v>
      </c>
      <c r="B24" s="76">
        <f t="shared" si="0"/>
        <v>0</v>
      </c>
      <c r="C24" s="86" t="s">
        <v>14</v>
      </c>
      <c r="D24" s="87" t="s">
        <v>14</v>
      </c>
      <c r="E24" s="141"/>
      <c r="F24" s="135"/>
      <c r="G24" s="17" t="str">
        <f t="shared" si="1"/>
        <v>-</v>
      </c>
      <c r="H24" s="22" t="str">
        <f t="shared" si="10"/>
        <v>-</v>
      </c>
      <c r="I24" s="23">
        <f t="shared" si="9"/>
        <v>14</v>
      </c>
      <c r="J24" s="23">
        <f t="shared" si="11"/>
        <v>0</v>
      </c>
      <c r="K24" s="23">
        <f t="shared" si="12"/>
        <v>0</v>
      </c>
      <c r="L24" s="23">
        <f t="shared" si="13"/>
        <v>14</v>
      </c>
      <c r="M24" s="34" t="str">
        <f>IFERROR(INDEX($H$11:$H$24,MATCH(LARGE($L$11:$L$24,ROW($M14:M24)+$K$25),$L$11:$L$24,0)),"")</f>
        <v>-</v>
      </c>
      <c r="N24" s="24" t="str">
        <f>IF(COUNTIF(M$11:$M24,M24)=1,MAX(N$10:$N23)+1,"")</f>
        <v/>
      </c>
      <c r="P24" s="29" t="str">
        <f t="shared" si="14"/>
        <v>-</v>
      </c>
      <c r="Q24" s="30" t="str">
        <f t="shared" si="15"/>
        <v>-</v>
      </c>
    </row>
    <row r="25" spans="1:17" ht="30" customHeight="1" thickBot="1" x14ac:dyDescent="0.35">
      <c r="A25" s="144" t="str">
        <f>'GENEL BİLGİ GİRİŞİ'!A8</f>
        <v>Yaş Kategorisi:</v>
      </c>
      <c r="B25" s="145"/>
      <c r="C25" s="145"/>
      <c r="D25" s="146" t="str">
        <f>'GENEL BİLGİ GİRİŞİ'!B8</f>
        <v>01.09.2009 - 2010 - 2011 - 2012 Doğumlular</v>
      </c>
      <c r="E25" s="146"/>
      <c r="F25" s="147"/>
      <c r="G25" s="17"/>
      <c r="H25" s="9"/>
      <c r="J25" s="27">
        <f>SUM(J11:J24)</f>
        <v>0</v>
      </c>
      <c r="K25" s="27">
        <f>SUM(K11:K24)</f>
        <v>0</v>
      </c>
    </row>
    <row r="26" spans="1:17" ht="30" customHeight="1" thickBot="1" x14ac:dyDescent="0.35">
      <c r="A26" s="142" t="s">
        <v>12</v>
      </c>
      <c r="B26" s="143"/>
      <c r="C26" s="71"/>
      <c r="D26" s="71"/>
      <c r="E26" s="70" t="s">
        <v>13</v>
      </c>
      <c r="F26" s="41"/>
      <c r="G26" s="17"/>
      <c r="H26" s="9"/>
      <c r="M26" s="51" t="s">
        <v>45</v>
      </c>
      <c r="N26" s="33"/>
    </row>
    <row r="27" spans="1:17" ht="30" customHeight="1" x14ac:dyDescent="0.3">
      <c r="A27" s="148" t="s">
        <v>103</v>
      </c>
      <c r="B27" s="149" t="s">
        <v>103</v>
      </c>
      <c r="C27" s="150"/>
      <c r="D27" s="150"/>
      <c r="E27" s="91" t="s">
        <v>103</v>
      </c>
      <c r="F27" s="92"/>
      <c r="G27" s="17"/>
      <c r="H27" s="9"/>
      <c r="M27" s="52">
        <f>14-COUNTBLANK(N11:N24)</f>
        <v>1</v>
      </c>
      <c r="N27" s="32"/>
    </row>
    <row r="28" spans="1:17" ht="30" customHeight="1" x14ac:dyDescent="0.3">
      <c r="A28" s="154" t="s">
        <v>104</v>
      </c>
      <c r="B28" s="155" t="s">
        <v>104</v>
      </c>
      <c r="C28" s="110"/>
      <c r="D28" s="110"/>
      <c r="E28" s="93" t="s">
        <v>104</v>
      </c>
      <c r="F28" s="94"/>
      <c r="G28" s="17"/>
      <c r="H28" s="9"/>
      <c r="M28" s="36" t="str">
        <f>IF(M27&gt;10,"FAZLA SPORCU VAR","")</f>
        <v/>
      </c>
    </row>
    <row r="29" spans="1:17" ht="30" customHeight="1" thickBot="1" x14ac:dyDescent="0.35">
      <c r="A29" s="126" t="s">
        <v>105</v>
      </c>
      <c r="B29" s="127" t="s">
        <v>105</v>
      </c>
      <c r="C29" s="128"/>
      <c r="D29" s="128"/>
      <c r="E29" s="95" t="s">
        <v>105</v>
      </c>
      <c r="F29" s="96"/>
      <c r="G29" s="17"/>
      <c r="H29" s="9"/>
    </row>
    <row r="30" spans="1:17" x14ac:dyDescent="0.3">
      <c r="G30" s="17"/>
      <c r="H30" s="9"/>
    </row>
    <row r="31" spans="1:17" x14ac:dyDescent="0.3">
      <c r="G31" s="17"/>
      <c r="H31" s="25"/>
      <c r="I31" s="26"/>
      <c r="L31" s="28"/>
    </row>
  </sheetData>
  <sheetProtection algorithmName="SHA-512" hashValue="XnidjG2V8RteZ5rV+EWZ/KckKVlta8tDyJXVQDvoMEcgpbGJ9O9rScM1dRRJMXxNS+xCUQJaecXoTeQtqNF4JQ==" saltValue="lWVH5WeYSVv4EaEZfJIgeQ==" spinCount="100000" sheet="1" objects="1" scenarios="1"/>
  <mergeCells count="28">
    <mergeCell ref="A3:F3"/>
    <mergeCell ref="A8:F8"/>
    <mergeCell ref="A25:C25"/>
    <mergeCell ref="A7:F7"/>
    <mergeCell ref="A4:B4"/>
    <mergeCell ref="C29:D29"/>
    <mergeCell ref="A27:B27"/>
    <mergeCell ref="A28:B28"/>
    <mergeCell ref="A29:B29"/>
    <mergeCell ref="A26:B26"/>
    <mergeCell ref="C27:D27"/>
    <mergeCell ref="C28:D28"/>
    <mergeCell ref="L1:L10"/>
    <mergeCell ref="M1:M10"/>
    <mergeCell ref="D25:F25"/>
    <mergeCell ref="H1:H10"/>
    <mergeCell ref="I1:I10"/>
    <mergeCell ref="J1:J10"/>
    <mergeCell ref="K1:K10"/>
    <mergeCell ref="E20:E24"/>
    <mergeCell ref="F20:F24"/>
    <mergeCell ref="A1:F1"/>
    <mergeCell ref="A9:F9"/>
    <mergeCell ref="A5:B5"/>
    <mergeCell ref="A6:B6"/>
    <mergeCell ref="C6:D6"/>
    <mergeCell ref="C5:D5"/>
    <mergeCell ref="A2:F2"/>
  </mergeCells>
  <phoneticPr fontId="0" type="noConversion"/>
  <conditionalFormatting sqref="E11:E21 B11:B24">
    <cfRule type="cellIs" dxfId="6" priority="22" stopIfTrue="1" operator="equal">
      <formula>0</formula>
    </cfRule>
  </conditionalFormatting>
  <conditionalFormatting sqref="M27">
    <cfRule type="cellIs" dxfId="5" priority="1" operator="equal">
      <formula>1</formula>
    </cfRule>
    <cfRule type="cellIs" dxfId="4" priority="2" operator="greaterThan">
      <formula>15</formula>
    </cfRule>
  </conditionalFormatting>
  <conditionalFormatting sqref="N11:N24">
    <cfRule type="cellIs" dxfId="3" priority="5" operator="greaterThan">
      <formula>15</formula>
    </cfRule>
    <cfRule type="containsBlanks" dxfId="2" priority="6">
      <formula>LEN(TRIM(N11))=0</formula>
    </cfRule>
  </conditionalFormatting>
  <conditionalFormatting sqref="N26:N27">
    <cfRule type="cellIs" dxfId="1" priority="10" operator="greaterThan">
      <formula>6</formula>
    </cfRule>
  </conditionalFormatting>
  <printOptions horizontalCentered="1"/>
  <pageMargins left="0.19685039370078741" right="0.19685039370078741" top="0.78740157480314965" bottom="0.27559055118110237" header="0.31496062992125984" footer="0.15748031496062992"/>
  <pageSetup paperSize="9" scale="5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46"/>
  <sheetViews>
    <sheetView workbookViewId="0">
      <selection activeCell="C6" sqref="C6"/>
    </sheetView>
  </sheetViews>
  <sheetFormatPr defaultRowHeight="15.75" x14ac:dyDescent="0.25"/>
  <cols>
    <col min="1" max="1" width="7.28515625" style="42" customWidth="1"/>
    <col min="2" max="2" width="9.7109375" style="43" customWidth="1"/>
    <col min="3" max="3" width="51.5703125" style="44" customWidth="1"/>
  </cols>
  <sheetData>
    <row r="1" spans="1:3" x14ac:dyDescent="0.25">
      <c r="A1" s="159" t="s">
        <v>52</v>
      </c>
      <c r="B1" s="159"/>
      <c r="C1" s="159"/>
    </row>
    <row r="3" spans="1:3" ht="31.5" x14ac:dyDescent="0.25">
      <c r="A3" s="45" t="s">
        <v>53</v>
      </c>
      <c r="B3" s="45" t="s">
        <v>54</v>
      </c>
      <c r="C3" s="45" t="s">
        <v>55</v>
      </c>
    </row>
    <row r="4" spans="1:3" x14ac:dyDescent="0.25">
      <c r="A4" s="46">
        <v>1</v>
      </c>
      <c r="B4" s="47">
        <v>34</v>
      </c>
      <c r="C4" s="48" t="s">
        <v>92</v>
      </c>
    </row>
    <row r="5" spans="1:3" x14ac:dyDescent="0.25">
      <c r="A5" s="46">
        <v>2</v>
      </c>
      <c r="B5" s="47">
        <v>68</v>
      </c>
      <c r="C5" s="48" t="s">
        <v>56</v>
      </c>
    </row>
    <row r="6" spans="1:3" x14ac:dyDescent="0.25">
      <c r="A6" s="46">
        <v>3</v>
      </c>
      <c r="B6" s="47">
        <v>12</v>
      </c>
      <c r="C6" s="48" t="s">
        <v>57</v>
      </c>
    </row>
    <row r="7" spans="1:3" x14ac:dyDescent="0.25">
      <c r="A7" s="46">
        <v>4</v>
      </c>
      <c r="B7" s="47">
        <v>13</v>
      </c>
      <c r="C7" s="48" t="s">
        <v>93</v>
      </c>
    </row>
    <row r="8" spans="1:3" x14ac:dyDescent="0.25">
      <c r="A8" s="46">
        <v>5</v>
      </c>
      <c r="B8" s="47">
        <v>38</v>
      </c>
      <c r="C8" s="48" t="s">
        <v>58</v>
      </c>
    </row>
    <row r="9" spans="1:3" x14ac:dyDescent="0.25">
      <c r="A9" s="46">
        <v>6</v>
      </c>
      <c r="B9" s="47">
        <v>16</v>
      </c>
      <c r="C9" s="48" t="s">
        <v>94</v>
      </c>
    </row>
    <row r="10" spans="1:3" x14ac:dyDescent="0.25">
      <c r="A10" s="46">
        <v>7</v>
      </c>
      <c r="B10" s="47">
        <v>66</v>
      </c>
      <c r="C10" s="48" t="s">
        <v>59</v>
      </c>
    </row>
    <row r="11" spans="1:3" x14ac:dyDescent="0.25">
      <c r="A11" s="46">
        <v>8</v>
      </c>
      <c r="B11" s="47">
        <v>33</v>
      </c>
      <c r="C11" s="48" t="s">
        <v>95</v>
      </c>
    </row>
    <row r="12" spans="1:3" x14ac:dyDescent="0.25">
      <c r="A12" s="46">
        <v>9</v>
      </c>
      <c r="B12" s="47">
        <v>65</v>
      </c>
      <c r="C12" s="48" t="s">
        <v>60</v>
      </c>
    </row>
    <row r="13" spans="1:3" x14ac:dyDescent="0.25">
      <c r="A13" s="46">
        <v>10</v>
      </c>
      <c r="B13" s="47">
        <v>78</v>
      </c>
      <c r="C13" s="48" t="s">
        <v>61</v>
      </c>
    </row>
    <row r="14" spans="1:3" x14ac:dyDescent="0.25">
      <c r="A14" s="46">
        <v>11</v>
      </c>
      <c r="B14" s="47">
        <v>87</v>
      </c>
      <c r="C14" s="48" t="s">
        <v>62</v>
      </c>
    </row>
    <row r="15" spans="1:3" x14ac:dyDescent="0.25">
      <c r="A15" s="46">
        <v>12</v>
      </c>
      <c r="B15" s="47">
        <v>69</v>
      </c>
      <c r="C15" s="48" t="s">
        <v>63</v>
      </c>
    </row>
    <row r="16" spans="1:3" x14ac:dyDescent="0.25">
      <c r="A16" s="46">
        <v>13</v>
      </c>
      <c r="B16" s="47">
        <v>86</v>
      </c>
      <c r="C16" s="48" t="s">
        <v>64</v>
      </c>
    </row>
    <row r="17" spans="1:3" x14ac:dyDescent="0.25">
      <c r="A17" s="46">
        <v>14</v>
      </c>
      <c r="B17" s="47">
        <v>18</v>
      </c>
      <c r="C17" s="48" t="s">
        <v>96</v>
      </c>
    </row>
    <row r="18" spans="1:3" x14ac:dyDescent="0.25">
      <c r="A18" s="46">
        <v>15</v>
      </c>
      <c r="B18" s="47">
        <v>17</v>
      </c>
      <c r="C18" s="48" t="s">
        <v>65</v>
      </c>
    </row>
    <row r="19" spans="1:3" x14ac:dyDescent="0.25">
      <c r="A19" s="46">
        <v>16</v>
      </c>
      <c r="B19" s="47">
        <v>31</v>
      </c>
      <c r="C19" s="48" t="s">
        <v>97</v>
      </c>
    </row>
    <row r="20" spans="1:3" x14ac:dyDescent="0.25">
      <c r="A20" s="46">
        <v>17</v>
      </c>
      <c r="B20" s="47">
        <v>71</v>
      </c>
      <c r="C20" s="48" t="s">
        <v>66</v>
      </c>
    </row>
    <row r="21" spans="1:3" x14ac:dyDescent="0.25">
      <c r="A21" s="46">
        <v>18</v>
      </c>
      <c r="B21" s="47">
        <v>64</v>
      </c>
      <c r="C21" s="48" t="s">
        <v>98</v>
      </c>
    </row>
    <row r="22" spans="1:3" x14ac:dyDescent="0.25">
      <c r="A22" s="46">
        <v>19</v>
      </c>
      <c r="B22" s="47">
        <v>30</v>
      </c>
      <c r="C22" s="48" t="s">
        <v>99</v>
      </c>
    </row>
    <row r="23" spans="1:3" x14ac:dyDescent="0.25">
      <c r="A23" s="46">
        <v>20</v>
      </c>
      <c r="B23" s="47">
        <v>32</v>
      </c>
      <c r="C23" s="48" t="s">
        <v>67</v>
      </c>
    </row>
    <row r="24" spans="1:3" x14ac:dyDescent="0.25">
      <c r="A24" s="46">
        <v>21</v>
      </c>
      <c r="B24" s="46">
        <v>88</v>
      </c>
      <c r="C24" s="48" t="s">
        <v>68</v>
      </c>
    </row>
    <row r="25" spans="1:3" x14ac:dyDescent="0.25">
      <c r="A25" s="46">
        <v>22</v>
      </c>
      <c r="B25" s="47">
        <v>28</v>
      </c>
      <c r="C25" s="48" t="s">
        <v>100</v>
      </c>
    </row>
    <row r="26" spans="1:3" x14ac:dyDescent="0.25">
      <c r="A26" s="46">
        <v>23</v>
      </c>
      <c r="B26" s="47">
        <v>44</v>
      </c>
      <c r="C26" s="48" t="s">
        <v>101</v>
      </c>
    </row>
    <row r="27" spans="1:3" x14ac:dyDescent="0.25">
      <c r="A27" s="46">
        <v>24</v>
      </c>
      <c r="B27" s="46">
        <v>97</v>
      </c>
      <c r="C27" s="49" t="s">
        <v>69</v>
      </c>
    </row>
    <row r="28" spans="1:3" x14ac:dyDescent="0.25">
      <c r="A28" s="46">
        <v>25</v>
      </c>
      <c r="B28" s="47">
        <v>73</v>
      </c>
      <c r="C28" s="48" t="s">
        <v>70</v>
      </c>
    </row>
    <row r="29" spans="1:3" x14ac:dyDescent="0.25">
      <c r="A29" s="46">
        <v>26</v>
      </c>
      <c r="B29" s="47">
        <v>21</v>
      </c>
      <c r="C29" s="48" t="s">
        <v>71</v>
      </c>
    </row>
    <row r="30" spans="1:3" x14ac:dyDescent="0.25">
      <c r="A30" s="46">
        <v>27</v>
      </c>
      <c r="B30" s="47">
        <v>96</v>
      </c>
      <c r="C30" s="48" t="s">
        <v>72</v>
      </c>
    </row>
    <row r="31" spans="1:3" x14ac:dyDescent="0.25">
      <c r="A31" s="46">
        <v>28</v>
      </c>
      <c r="B31" s="47">
        <v>79</v>
      </c>
      <c r="C31" s="48" t="s">
        <v>73</v>
      </c>
    </row>
    <row r="32" spans="1:3" x14ac:dyDescent="0.25">
      <c r="A32" s="46">
        <v>29</v>
      </c>
      <c r="B32" s="47">
        <v>83</v>
      </c>
      <c r="C32" s="48" t="s">
        <v>74</v>
      </c>
    </row>
    <row r="33" spans="1:3" x14ac:dyDescent="0.25">
      <c r="A33" s="46">
        <v>30</v>
      </c>
      <c r="B33" s="47">
        <v>80</v>
      </c>
      <c r="C33" s="48" t="s">
        <v>75</v>
      </c>
    </row>
    <row r="34" spans="1:3" x14ac:dyDescent="0.25">
      <c r="A34" s="46">
        <v>31</v>
      </c>
      <c r="B34" s="47">
        <v>84</v>
      </c>
      <c r="C34" s="48" t="s">
        <v>76</v>
      </c>
    </row>
    <row r="35" spans="1:3" x14ac:dyDescent="0.25">
      <c r="A35" s="46">
        <v>32</v>
      </c>
      <c r="B35" s="47">
        <v>23</v>
      </c>
      <c r="C35" s="48" t="s">
        <v>102</v>
      </c>
    </row>
    <row r="36" spans="1:3" x14ac:dyDescent="0.25">
      <c r="A36" s="46">
        <v>33</v>
      </c>
      <c r="B36" s="47">
        <v>24</v>
      </c>
      <c r="C36" s="48" t="s">
        <v>77</v>
      </c>
    </row>
    <row r="37" spans="1:3" x14ac:dyDescent="0.25">
      <c r="A37" s="46">
        <v>34</v>
      </c>
      <c r="B37" s="47">
        <v>25</v>
      </c>
      <c r="C37" s="48" t="s">
        <v>78</v>
      </c>
    </row>
    <row r="38" spans="1:3" x14ac:dyDescent="0.25">
      <c r="A38" s="46">
        <v>35</v>
      </c>
      <c r="B38" s="47">
        <v>26</v>
      </c>
      <c r="C38" s="48" t="s">
        <v>79</v>
      </c>
    </row>
    <row r="39" spans="1:3" x14ac:dyDescent="0.25">
      <c r="A39" s="46">
        <v>36</v>
      </c>
      <c r="B39" s="47">
        <v>82</v>
      </c>
      <c r="C39" s="48" t="s">
        <v>80</v>
      </c>
    </row>
    <row r="40" spans="1:3" x14ac:dyDescent="0.25">
      <c r="A40" s="46">
        <v>37</v>
      </c>
      <c r="B40" s="47">
        <v>72</v>
      </c>
      <c r="C40" s="48" t="s">
        <v>81</v>
      </c>
    </row>
    <row r="41" spans="1:3" x14ac:dyDescent="0.25">
      <c r="A41" s="46">
        <v>38</v>
      </c>
      <c r="B41" s="47">
        <v>81</v>
      </c>
      <c r="C41" s="48" t="s">
        <v>82</v>
      </c>
    </row>
    <row r="42" spans="1:3" x14ac:dyDescent="0.25">
      <c r="A42" s="46">
        <v>39</v>
      </c>
      <c r="B42" s="46">
        <v>51</v>
      </c>
      <c r="C42" s="49" t="s">
        <v>83</v>
      </c>
    </row>
    <row r="43" spans="1:3" x14ac:dyDescent="0.25">
      <c r="A43" s="46">
        <v>40</v>
      </c>
      <c r="B43" s="46">
        <v>27</v>
      </c>
      <c r="C43" s="49" t="s">
        <v>84</v>
      </c>
    </row>
    <row r="44" spans="1:3" x14ac:dyDescent="0.25">
      <c r="A44" s="46">
        <v>41</v>
      </c>
      <c r="B44" s="46">
        <v>85</v>
      </c>
      <c r="C44" s="49" t="s">
        <v>85</v>
      </c>
    </row>
    <row r="45" spans="1:3" x14ac:dyDescent="0.25">
      <c r="A45" s="46">
        <v>42</v>
      </c>
      <c r="B45" s="46" t="s">
        <v>86</v>
      </c>
      <c r="C45" s="50" t="s">
        <v>87</v>
      </c>
    </row>
    <row r="46" spans="1:3" x14ac:dyDescent="0.25">
      <c r="A46" s="46">
        <v>43</v>
      </c>
      <c r="B46" s="46" t="s">
        <v>14</v>
      </c>
      <c r="C46" s="50" t="s">
        <v>14</v>
      </c>
    </row>
  </sheetData>
  <mergeCells count="1">
    <mergeCell ref="A1:C1"/>
  </mergeCells>
  <conditionalFormatting sqref="B45:B46">
    <cfRule type="duplicateValues" dxfId="0" priority="1"/>
  </conditionalFormatting>
  <printOptions horizontalCentered="1"/>
  <pageMargins left="0.70866141732283472" right="0.70866141732283472" top="0.15748031496062992" bottom="0.15748031496062992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2</vt:i4>
      </vt:variant>
    </vt:vector>
  </HeadingPairs>
  <TitlesOfParts>
    <vt:vector size="6" baseType="lpstr">
      <vt:lpstr>GENEL BİLGİ GİRİŞİ</vt:lpstr>
      <vt:lpstr>YILDIZ KIZ TAKIM KAYIT</vt:lpstr>
      <vt:lpstr>YILDIZ ERKEK TAKIM KAYIT</vt:lpstr>
      <vt:lpstr>okul göğüs numaraları</vt:lpstr>
      <vt:lpstr>'YILDIZ ERKEK TAKIM KAYIT'!Yazdırma_Alanı</vt:lpstr>
      <vt:lpstr>'YILDIZ KIZ TAKIM KAYIT'!Yazdırma_Alanı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Hasan Başaranel</dc:creator>
  <cp:lastModifiedBy>SuperComputers</cp:lastModifiedBy>
  <cp:lastPrinted>2024-01-04T15:09:49Z</cp:lastPrinted>
  <dcterms:created xsi:type="dcterms:W3CDTF">2012-02-25T04:25:03Z</dcterms:created>
  <dcterms:modified xsi:type="dcterms:W3CDTF">2024-03-28T16:23:15Z</dcterms:modified>
</cp:coreProperties>
</file>