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ÜÇÜKLER 2022-2023\"/>
    </mc:Choice>
  </mc:AlternateContent>
  <xr:revisionPtr revIDLastSave="0" documentId="8_{6CC9ED70-1353-45DF-A25D-3FDF5DF3186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1" i="6"/>
  <c r="G12" i="6"/>
  <c r="G13" i="6"/>
  <c r="G14" i="6"/>
  <c r="G15" i="6"/>
  <c r="G16" i="6"/>
  <c r="G17" i="6"/>
  <c r="G18" i="6"/>
  <c r="G19" i="6"/>
  <c r="G20" i="6"/>
  <c r="G12" i="1"/>
  <c r="G13" i="1"/>
  <c r="G14" i="1"/>
  <c r="G15" i="1"/>
  <c r="G16" i="1"/>
  <c r="G17" i="1"/>
  <c r="G18" i="1"/>
  <c r="G19" i="1"/>
  <c r="G20" i="1"/>
  <c r="I7" i="1"/>
  <c r="J7" i="1"/>
  <c r="I7" i="6"/>
  <c r="J7" i="6"/>
  <c r="J11" i="1" l="1"/>
  <c r="J20" i="1"/>
  <c r="J19" i="1"/>
  <c r="I19" i="1" s="1"/>
  <c r="J18" i="1"/>
  <c r="J17" i="1"/>
  <c r="I17" i="1" s="1"/>
  <c r="J16" i="1"/>
  <c r="J15" i="1"/>
  <c r="I15" i="1" s="1"/>
  <c r="J14" i="1"/>
  <c r="J13" i="1"/>
  <c r="I13" i="1" s="1"/>
  <c r="J12" i="1"/>
  <c r="I11" i="1"/>
  <c r="J20" i="6"/>
  <c r="J11" i="6"/>
  <c r="J12" i="6"/>
  <c r="J13" i="6"/>
  <c r="J14" i="6"/>
  <c r="J15" i="6"/>
  <c r="J16" i="6"/>
  <c r="J17" i="6"/>
  <c r="J18" i="6"/>
  <c r="J19" i="6"/>
  <c r="I20" i="1" l="1"/>
  <c r="I12" i="1"/>
  <c r="I16" i="1"/>
  <c r="I14" i="1"/>
  <c r="I18" i="1"/>
  <c r="I11" i="6"/>
  <c r="I12" i="6" s="1"/>
  <c r="I21" i="1" l="1"/>
  <c r="I13" i="6"/>
  <c r="I14" i="6" l="1"/>
  <c r="I15" i="6" s="1"/>
  <c r="I16" i="6" s="1"/>
  <c r="I17" i="6" l="1"/>
  <c r="I18" i="6" s="1"/>
  <c r="I19" i="6" l="1"/>
  <c r="I20" i="6" s="1"/>
  <c r="I21" i="6" s="1"/>
  <c r="D21" i="1" l="1"/>
  <c r="A21" i="1"/>
  <c r="D21" i="6"/>
  <c r="A21" i="6"/>
  <c r="B17" i="1" l="1"/>
  <c r="B17" i="6"/>
  <c r="B20" i="6"/>
  <c r="B19" i="6"/>
  <c r="B18" i="6"/>
  <c r="E16" i="6"/>
  <c r="B16" i="6"/>
  <c r="E15" i="6"/>
  <c r="B15" i="6"/>
  <c r="E14" i="6"/>
  <c r="B14" i="6"/>
  <c r="E13" i="6"/>
  <c r="B13" i="6"/>
  <c r="E12" i="6"/>
  <c r="B12" i="6"/>
  <c r="E11" i="6"/>
  <c r="B11" i="6"/>
  <c r="E16" i="1"/>
  <c r="D5" i="7"/>
  <c r="D4" i="7"/>
  <c r="A3" i="1" l="1"/>
  <c r="A3" i="6"/>
  <c r="A1" i="6"/>
  <c r="D6" i="7"/>
  <c r="A2" i="1" s="1"/>
  <c r="A2" i="6" l="1"/>
  <c r="F6" i="1"/>
  <c r="F6" i="6"/>
  <c r="F5" i="1"/>
  <c r="F5" i="6"/>
  <c r="E12" i="1" l="1"/>
  <c r="E13" i="1"/>
  <c r="E14" i="1"/>
  <c r="E15" i="1"/>
  <c r="E11" i="1"/>
  <c r="A1" i="1"/>
  <c r="C6" i="1"/>
  <c r="C6" i="6"/>
  <c r="B16" i="1" l="1"/>
  <c r="B18" i="1"/>
  <c r="B19" i="1"/>
  <c r="B20" i="1"/>
  <c r="B12" i="1"/>
  <c r="B13" i="1"/>
  <c r="B14" i="1"/>
  <c r="B15" i="1"/>
  <c r="B11" i="1"/>
</calcChain>
</file>

<file path=xl/sharedStrings.xml><?xml version="1.0" encoding="utf-8"?>
<sst xmlns="http://schemas.openxmlformats.org/spreadsheetml/2006/main" count="118" uniqueCount="49">
  <si>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</si>
  <si>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</si>
  <si>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</si>
  <si>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</si>
  <si>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</si>
  <si>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</si>
  <si>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</si>
  <si>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</si>
  <si>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</si>
  <si>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</si>
  <si>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</si>
  <si>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</si>
  <si>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</si>
  <si>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</si>
  <si>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</si>
  <si>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</si>
  <si>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</si>
  <si>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</si>
  <si>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</si>
  <si>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</si>
  <si>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</si>
  <si>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</si>
  <si>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800m</t>
  </si>
  <si>
    <t>Tarih:</t>
  </si>
  <si>
    <t>Yer:</t>
  </si>
  <si>
    <t>Uzun Atlama</t>
  </si>
  <si>
    <t>Yüksek Atlama</t>
  </si>
  <si>
    <t xml:space="preserve">Müsabakanın Cinsi:  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</si>
  <si>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</si>
  <si>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</si>
  <si>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</si>
  <si>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</si>
  <si>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</si>
  <si>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</si>
  <si>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</si>
  <si>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</si>
  <si>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</si>
  <si>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</si>
  <si>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</si>
  <si>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</si>
  <si>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</si>
  <si>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</si>
  <si>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</si>
  <si>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</si>
  <si>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</si>
  <si>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2011(Bir öğrenci sporcu olabilir) - 2012 - 2013 Doğumlular</t>
  </si>
  <si>
    <t>FİNAL</t>
  </si>
  <si>
    <t>ŞAMPİYON MELEKLER</t>
  </si>
  <si>
    <t>09-10 MAYIS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</si>
</sst>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0"/>
      <color rgb="FFFF000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19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29" fillId="0" borderId="32" xfId="36" applyFont="1" applyBorder="1" applyAlignment="1">
      <alignment horizontal="left" vertical="center" wrapText="1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24" fillId="28" borderId="4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0" xfId="0" applyFont="1" applyBorder="1" applyAlignment="1">
      <alignment vertical="center"/>
    </xf>
    <xf numFmtId="0" fontId="0" fillId="27" borderId="10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4" fontId="25" fillId="28" borderId="0" xfId="0" applyNumberFormat="1" applyFont="1" applyFill="1" applyAlignment="1" applyProtection="1">
      <alignment horizontal="center" vertical="center" shrinkToFit="1"/>
      <protection locked="0"/>
    </xf>
    <xf numFmtId="14" fontId="49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2" fillId="24" borderId="34" xfId="36" applyFont="1" applyFill="1" applyBorder="1" applyAlignment="1">
      <alignment horizontal="center" vertical="center" wrapText="1"/>
    </xf>
    <xf numFmtId="0" fontId="32" fillId="24" borderId="35" xfId="36" applyFont="1" applyFill="1" applyBorder="1" applyAlignment="1">
      <alignment horizontal="center" vertical="center" wrapText="1"/>
    </xf>
    <xf numFmtId="0" fontId="32" fillId="24" borderId="36" xfId="36" applyFont="1" applyFill="1" applyBorder="1" applyAlignment="1">
      <alignment horizontal="center" vertical="center" wrapText="1"/>
    </xf>
    <xf numFmtId="0" fontId="32" fillId="0" borderId="37" xfId="36" applyFont="1" applyBorder="1" applyAlignment="1">
      <alignment horizontal="right" vertical="center" wrapText="1"/>
    </xf>
    <xf numFmtId="0" fontId="32" fillId="0" borderId="38" xfId="36" applyFont="1" applyBorder="1" applyAlignment="1">
      <alignment horizontal="right" vertical="center" wrapText="1"/>
    </xf>
    <xf numFmtId="0" fontId="47" fillId="0" borderId="38" xfId="36" applyFont="1" applyBorder="1" applyAlignment="1">
      <alignment horizontal="left" vertical="center" wrapText="1"/>
    </xf>
    <xf numFmtId="0" fontId="47" fillId="0" borderId="39" xfId="36" applyFont="1" applyBorder="1" applyAlignment="1">
      <alignment horizontal="left" vertical="center" wrapText="1"/>
    </xf>
    <xf numFmtId="0" fontId="26" fillId="0" borderId="10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3" fillId="0" borderId="21" xfId="37" applyFont="1" applyBorder="1" applyAlignment="1">
      <alignment horizontal="center" vertical="center" shrinkToFit="1"/>
    </xf>
    <xf numFmtId="0" fontId="43" fillId="0" borderId="22" xfId="37" applyFont="1" applyBorder="1" applyAlignment="1">
      <alignment horizontal="center" vertical="center" shrinkToFit="1"/>
    </xf>
    <xf numFmtId="0" fontId="43" fillId="0" borderId="23" xfId="37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  <xf numFmtId="0" fontId="34" fillId="0" borderId="22" xfId="36" applyFont="1" applyBorder="1" applyAlignment="1">
      <alignment horizontal="lef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8"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3"/>
  <sheetViews>
    <sheetView workbookViewId="0">
      <selection activeCell="D11" sqref="D11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12</v>
      </c>
      <c r="B1" s="2" t="s">
        <v>42</v>
      </c>
    </row>
    <row r="2" spans="1:6" ht="25.15" customHeight="1" x14ac:dyDescent="0.25">
      <c r="A2" s="1" t="s">
        <v>27</v>
      </c>
      <c r="B2" s="2" t="s">
        <v>46</v>
      </c>
      <c r="C2" s="51" t="s">
        <v>28</v>
      </c>
      <c r="D2" s="52"/>
    </row>
    <row r="3" spans="1:6" ht="25.15" customHeight="1" x14ac:dyDescent="0.25">
      <c r="A3" s="1" t="s">
        <v>35</v>
      </c>
      <c r="B3" s="2" t="s">
        <v>47</v>
      </c>
      <c r="C3" s="51"/>
      <c r="D3" s="52"/>
    </row>
    <row r="4" spans="1:6" ht="25.15" customHeight="1" x14ac:dyDescent="0.25">
      <c r="A4" s="67" t="s">
        <v>13</v>
      </c>
      <c r="B4" s="4" t="s">
        <v>36</v>
      </c>
      <c r="C4" s="51" t="s">
        <v>32</v>
      </c>
      <c r="D4" s="51" t="str">
        <f>CONCATENATE(B4," ",B3," ",C4," ",B2," ",C2)</f>
        <v>KÜÇÜK KIZ ŞAMPİYON MELEKLER ATLETİZM FİNAL MÜSABAKA LİSTESİ</v>
      </c>
    </row>
    <row r="5" spans="1:6" ht="25.15" customHeight="1" x14ac:dyDescent="0.25">
      <c r="A5" s="67"/>
      <c r="B5" s="4" t="s">
        <v>37</v>
      </c>
      <c r="C5" s="51"/>
      <c r="D5" s="51" t="str">
        <f>CONCATENATE(B5," ",B3," ",C4," ",B2," ",C2)</f>
        <v>KÜÇÜK ERKEK ŞAMPİYON MELEKLER ATLETİZM FİNAL MÜSABAKA LİSTESİ</v>
      </c>
    </row>
    <row r="6" spans="1:6" s="3" customFormat="1" ht="25.15" customHeight="1" x14ac:dyDescent="0.25">
      <c r="A6" s="1" t="s">
        <v>29</v>
      </c>
      <c r="B6" s="2" t="s">
        <v>30</v>
      </c>
      <c r="C6" s="51" t="s">
        <v>31</v>
      </c>
      <c r="D6" s="51" t="str">
        <f>CONCATENATE(B6," ",C6)</f>
        <v>2022-2023 ÖĞRETİM YILI</v>
      </c>
    </row>
    <row r="7" spans="1:6" ht="25.15" customHeight="1" x14ac:dyDescent="0.25">
      <c r="A7" s="1" t="s">
        <v>14</v>
      </c>
      <c r="B7" s="5" t="s">
        <v>15</v>
      </c>
    </row>
    <row r="8" spans="1:6" ht="25.15" customHeight="1" x14ac:dyDescent="0.25">
      <c r="A8" s="1" t="s">
        <v>16</v>
      </c>
      <c r="B8" s="59" t="s">
        <v>48</v>
      </c>
      <c r="C8" s="6"/>
    </row>
    <row r="9" spans="1:6" ht="25.15" customHeight="1" x14ac:dyDescent="0.25">
      <c r="A9" s="1" t="s">
        <v>44</v>
      </c>
      <c r="B9" s="70" t="s">
        <v>45</v>
      </c>
      <c r="C9" s="70"/>
      <c r="D9" s="58"/>
      <c r="E9" s="58"/>
      <c r="F9" s="58"/>
    </row>
    <row r="10" spans="1:6" ht="25.15" customHeight="1" x14ac:dyDescent="0.25">
      <c r="A10" s="63"/>
      <c r="B10" s="64">
        <v>40909</v>
      </c>
      <c r="C10" s="64">
        <v>41639</v>
      </c>
      <c r="D10" s="58"/>
      <c r="E10" s="58"/>
      <c r="F10" s="58"/>
    </row>
    <row r="11" spans="1:6" ht="25.15" customHeight="1" x14ac:dyDescent="0.25">
      <c r="A11" s="68" t="s">
        <v>34</v>
      </c>
      <c r="B11" s="68"/>
      <c r="C11" s="68"/>
    </row>
    <row r="13" spans="1:6" ht="66" customHeight="1" x14ac:dyDescent="0.25">
      <c r="A13" s="69" t="s">
        <v>33</v>
      </c>
      <c r="B13" s="69"/>
      <c r="C13" s="69"/>
    </row>
  </sheetData>
  <mergeCells count="4">
    <mergeCell ref="A4:A5"/>
    <mergeCell ref="A11:C11"/>
    <mergeCell ref="A13:C13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25"/>
  <sheetViews>
    <sheetView tabSelected="1" view="pageBreakPreview" topLeftCell="B1" zoomScaleSheetLayoutView="100" workbookViewId="0">
      <selection activeCell="G11" sqref="G11"/>
    </sheetView>
  </sheetViews>
  <sheetFormatPr defaultColWidth="8.85546875" defaultRowHeight="16.5" x14ac:dyDescent="0.3"/>
  <cols>
    <col min="1" max="1" width="8.85546875" style="8"/>
    <col min="2" max="2" width="9.42578125" style="8" bestFit="1" customWidth="1"/>
    <col min="3" max="3" width="16.28515625" style="8" customWidth="1"/>
    <col min="4" max="4" width="36" style="8" customWidth="1"/>
    <col min="5" max="5" width="29.7109375" style="8" customWidth="1"/>
    <col min="6" max="6" width="30.7109375" style="9" customWidth="1"/>
    <col min="7" max="7" width="13.5703125" style="8" customWidth="1"/>
    <col min="8" max="8" width="8.85546875" style="8"/>
    <col min="9" max="9" width="12.28515625" style="8" customWidth="1"/>
    <col min="10" max="10" width="28.85546875" style="8" customWidth="1"/>
    <col min="11" max="16384" width="8.85546875" style="8"/>
  </cols>
  <sheetData>
    <row r="1" spans="1:10" ht="104.25" customHeight="1" x14ac:dyDescent="0.3">
      <c r="A1" s="92" t="str">
        <f>'GENEL BİLGİ GİRİŞİ'!$B$1</f>
        <v>MİLLİ EĞİTİM BAKANLIĞI</v>
      </c>
      <c r="B1" s="92"/>
      <c r="C1" s="92"/>
      <c r="D1" s="92"/>
      <c r="E1" s="92"/>
      <c r="F1" s="92"/>
    </row>
    <row r="2" spans="1:10" ht="25.15" customHeight="1" x14ac:dyDescent="0.3">
      <c r="A2" s="95" t="str">
        <f>'GENEL BİLGİ GİRİŞİ'!$D$6</f>
        <v>2022-2023 ÖĞRETİM YILI</v>
      </c>
      <c r="B2" s="96"/>
      <c r="C2" s="96"/>
      <c r="D2" s="96"/>
      <c r="E2" s="96"/>
      <c r="F2" s="97"/>
    </row>
    <row r="3" spans="1:10" ht="25.15" customHeight="1" x14ac:dyDescent="0.3">
      <c r="A3" s="98" t="str">
        <f>'GENEL BİLGİ GİRİŞİ'!$D$4</f>
        <v>KÜÇÜK KIZ ŞAMPİYON MELEKLER ATLETİZM FİNAL MÜSABAKA LİSTESİ</v>
      </c>
      <c r="B3" s="99"/>
      <c r="C3" s="99"/>
      <c r="D3" s="99"/>
      <c r="E3" s="99"/>
      <c r="F3" s="100"/>
    </row>
    <row r="4" spans="1:10" ht="11.45" customHeight="1" x14ac:dyDescent="0.3">
      <c r="A4" s="48"/>
      <c r="B4" s="49"/>
      <c r="C4" s="49"/>
      <c r="D4" s="49"/>
      <c r="E4" s="49"/>
      <c r="F4" s="50"/>
    </row>
    <row r="5" spans="1:10" ht="25.15" customHeight="1" x14ac:dyDescent="0.3">
      <c r="A5" s="93" t="s">
        <v>11</v>
      </c>
      <c r="B5" s="94"/>
      <c r="C5" s="76"/>
      <c r="D5" s="76"/>
      <c r="E5" s="46" t="s">
        <v>23</v>
      </c>
      <c r="F5" s="44" t="str">
        <f>'GENEL BİLGİ GİRİŞİ'!$B$8</f>
        <v>09-10 MAYIS 2023</v>
      </c>
    </row>
    <row r="6" spans="1:10" ht="25.15" customHeight="1" x14ac:dyDescent="0.3">
      <c r="A6" s="93" t="s">
        <v>3</v>
      </c>
      <c r="B6" s="94"/>
      <c r="C6" s="75" t="str">
        <f>'GENEL BİLGİ GİRİŞİ'!$B$4</f>
        <v>KÜÇÜK KIZ</v>
      </c>
      <c r="D6" s="75"/>
      <c r="E6" s="46" t="s">
        <v>24</v>
      </c>
      <c r="F6" s="42" t="str">
        <f>'GENEL BİLGİ GİRİŞİ'!$B$7</f>
        <v>ATATÜRK STADYUMU</v>
      </c>
    </row>
    <row r="7" spans="1:10" s="18" customFormat="1" ht="25.15" customHeight="1" x14ac:dyDescent="0.25">
      <c r="A7" s="81" t="s">
        <v>8</v>
      </c>
      <c r="B7" s="81"/>
      <c r="C7" s="16"/>
      <c r="D7" s="77"/>
      <c r="E7" s="78"/>
      <c r="F7" s="79"/>
      <c r="I7" s="65">
        <f>'GENEL BİLGİ GİRİŞİ'!B10</f>
        <v>40909</v>
      </c>
      <c r="J7" s="65">
        <f>'GENEL BİLGİ GİRİŞİ'!C10</f>
        <v>41639</v>
      </c>
    </row>
    <row r="8" spans="1:10" s="18" customFormat="1" ht="75" customHeight="1" x14ac:dyDescent="0.25">
      <c r="A8" s="80" t="s">
        <v>43</v>
      </c>
      <c r="B8" s="80"/>
      <c r="C8" s="80"/>
      <c r="D8" s="80"/>
      <c r="E8" s="80"/>
      <c r="F8" s="80"/>
    </row>
    <row r="9" spans="1:10" ht="28.5" customHeight="1" thickBot="1" x14ac:dyDescent="0.35">
      <c r="A9" s="71" t="s">
        <v>5</v>
      </c>
      <c r="B9" s="72"/>
      <c r="C9" s="72"/>
      <c r="D9" s="72"/>
      <c r="E9" s="72"/>
      <c r="F9" s="73"/>
    </row>
    <row r="10" spans="1:10" ht="48" customHeight="1" thickBot="1" x14ac:dyDescent="0.35">
      <c r="A10" s="35" t="s">
        <v>0</v>
      </c>
      <c r="B10" s="36" t="s">
        <v>6</v>
      </c>
      <c r="C10" s="36" t="s">
        <v>17</v>
      </c>
      <c r="D10" s="36" t="s">
        <v>1</v>
      </c>
      <c r="E10" s="36" t="s">
        <v>7</v>
      </c>
      <c r="F10" s="37" t="s">
        <v>4</v>
      </c>
      <c r="J10" s="36" t="s">
        <v>1</v>
      </c>
    </row>
    <row r="11" spans="1:10" s="18" customFormat="1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38</v>
      </c>
      <c r="G11" s="66" t="str">
        <f>IF(C11="-","",(IF(AND(C11&gt;=$I$7,C11&lt;=$J$7)," ","YARIŞAMAZ")))</f>
        <v/>
      </c>
      <c r="I11" s="61">
        <f>IF(COUNTIF($J$11:J11,J11)=1,MAX($I$10:I10)+1,"")</f>
        <v>1</v>
      </c>
      <c r="J11" s="60" t="str">
        <f t="shared" ref="J11:J20" si="0">D11</f>
        <v>-</v>
      </c>
    </row>
    <row r="12" spans="1:10" s="18" customFormat="1" ht="30" customHeight="1" x14ac:dyDescent="0.25">
      <c r="A12" s="13">
        <v>2</v>
      </c>
      <c r="B12" s="10">
        <f t="shared" ref="B12:B20" si="1">$C$7</f>
        <v>0</v>
      </c>
      <c r="C12" s="17" t="s">
        <v>21</v>
      </c>
      <c r="D12" s="54" t="s">
        <v>21</v>
      </c>
      <c r="E12" s="10">
        <f t="shared" ref="E12:E15" si="2">$C$5</f>
        <v>0</v>
      </c>
      <c r="F12" s="24" t="s">
        <v>22</v>
      </c>
      <c r="G12" s="66" t="str">
        <f t="shared" ref="G12:G20" si="3">IF(C12="-","",(IF(AND(C12&gt;=$I$7,C12&lt;=$J$7)," ","YARIŞAMAZ")))</f>
        <v/>
      </c>
      <c r="I12" s="61" t="str">
        <f>IF(COUNTIF($J$11:J12,J12)=1,MAX($I$10:I11)+1,"")</f>
        <v/>
      </c>
      <c r="J12" s="60" t="str">
        <f t="shared" si="0"/>
        <v>-</v>
      </c>
    </row>
    <row r="13" spans="1:10" s="18" customFormat="1" ht="30" customHeight="1" x14ac:dyDescent="0.25">
      <c r="A13" s="13">
        <v>3</v>
      </c>
      <c r="B13" s="10">
        <f t="shared" si="1"/>
        <v>0</v>
      </c>
      <c r="C13" s="17" t="s">
        <v>21</v>
      </c>
      <c r="D13" s="54" t="s">
        <v>21</v>
      </c>
      <c r="E13" s="10">
        <f t="shared" si="2"/>
        <v>0</v>
      </c>
      <c r="F13" s="38" t="s">
        <v>25</v>
      </c>
      <c r="G13" s="66" t="str">
        <f t="shared" si="3"/>
        <v/>
      </c>
      <c r="I13" s="61" t="str">
        <f>IF(COUNTIF($J$11:J13,J13)=1,MAX($I$10:I12)+1,"")</f>
        <v/>
      </c>
      <c r="J13" s="60" t="str">
        <f t="shared" si="0"/>
        <v>-</v>
      </c>
    </row>
    <row r="14" spans="1:10" s="18" customFormat="1" ht="30" customHeight="1" x14ac:dyDescent="0.25">
      <c r="A14" s="13">
        <v>4</v>
      </c>
      <c r="B14" s="10">
        <f t="shared" si="1"/>
        <v>0</v>
      </c>
      <c r="C14" s="17" t="s">
        <v>21</v>
      </c>
      <c r="D14" s="54" t="s">
        <v>21</v>
      </c>
      <c r="E14" s="10">
        <f t="shared" si="2"/>
        <v>0</v>
      </c>
      <c r="F14" s="38" t="s">
        <v>26</v>
      </c>
      <c r="G14" s="66" t="str">
        <f t="shared" si="3"/>
        <v/>
      </c>
      <c r="I14" s="61" t="str">
        <f>IF(COUNTIF($J$11:J14,J14)=1,MAX($I$10:I13)+1,"")</f>
        <v/>
      </c>
      <c r="J14" s="60" t="str">
        <f t="shared" si="0"/>
        <v>-</v>
      </c>
    </row>
    <row r="15" spans="1:10" s="18" customFormat="1" ht="30" customHeight="1" thickBot="1" x14ac:dyDescent="0.3">
      <c r="A15" s="13">
        <v>5</v>
      </c>
      <c r="B15" s="10">
        <f t="shared" si="1"/>
        <v>0</v>
      </c>
      <c r="C15" s="17" t="s">
        <v>21</v>
      </c>
      <c r="D15" s="54" t="s">
        <v>21</v>
      </c>
      <c r="E15" s="10">
        <f t="shared" si="2"/>
        <v>0</v>
      </c>
      <c r="F15" s="24" t="s">
        <v>39</v>
      </c>
      <c r="G15" s="66" t="str">
        <f t="shared" si="3"/>
        <v/>
      </c>
      <c r="I15" s="61" t="str">
        <f>IF(COUNTIF($J$11:J15,J15)=1,MAX($I$10:I14)+1,"")</f>
        <v/>
      </c>
      <c r="J15" s="60" t="str">
        <f t="shared" si="0"/>
        <v>-</v>
      </c>
    </row>
    <row r="16" spans="1:10" s="18" customFormat="1" ht="30" customHeight="1" x14ac:dyDescent="0.25">
      <c r="A16" s="11">
        <v>6</v>
      </c>
      <c r="B16" s="12">
        <f t="shared" si="1"/>
        <v>0</v>
      </c>
      <c r="C16" s="28" t="s">
        <v>21</v>
      </c>
      <c r="D16" s="53" t="s">
        <v>21</v>
      </c>
      <c r="E16" s="82">
        <f>$C$5</f>
        <v>0</v>
      </c>
      <c r="F16" s="85" t="s">
        <v>40</v>
      </c>
      <c r="G16" s="66" t="str">
        <f t="shared" si="3"/>
        <v/>
      </c>
      <c r="I16" s="61" t="str">
        <f>IF(COUNTIF($J$11:J16,J16)=1,MAX($I$10:I15)+1,"")</f>
        <v/>
      </c>
      <c r="J16" s="60" t="str">
        <f t="shared" si="0"/>
        <v>-</v>
      </c>
    </row>
    <row r="17" spans="1:10" s="18" customFormat="1" ht="30" customHeight="1" x14ac:dyDescent="0.25">
      <c r="A17" s="21">
        <v>7</v>
      </c>
      <c r="B17" s="10">
        <f t="shared" si="1"/>
        <v>0</v>
      </c>
      <c r="C17" s="23" t="s">
        <v>21</v>
      </c>
      <c r="D17" s="57" t="s">
        <v>21</v>
      </c>
      <c r="E17" s="83"/>
      <c r="F17" s="86"/>
      <c r="G17" s="66" t="str">
        <f t="shared" si="3"/>
        <v/>
      </c>
      <c r="I17" s="61" t="str">
        <f>IF(COUNTIF($J$11:J17,J17)=1,MAX($I$10:I16)+1,"")</f>
        <v/>
      </c>
      <c r="J17" s="60" t="str">
        <f t="shared" si="0"/>
        <v>-</v>
      </c>
    </row>
    <row r="18" spans="1:10" s="18" customFormat="1" ht="30" customHeight="1" x14ac:dyDescent="0.25">
      <c r="A18" s="13">
        <v>8</v>
      </c>
      <c r="B18" s="10">
        <f t="shared" si="1"/>
        <v>0</v>
      </c>
      <c r="C18" s="17" t="s">
        <v>21</v>
      </c>
      <c r="D18" s="54" t="s">
        <v>21</v>
      </c>
      <c r="E18" s="83"/>
      <c r="F18" s="86"/>
      <c r="G18" s="66" t="str">
        <f t="shared" si="3"/>
        <v/>
      </c>
      <c r="I18" s="61" t="str">
        <f>IF(COUNTIF($J$11:J18,J18)=1,MAX($I$10:I17)+1,"")</f>
        <v/>
      </c>
      <c r="J18" s="60" t="str">
        <f t="shared" si="0"/>
        <v>-</v>
      </c>
    </row>
    <row r="19" spans="1:10" s="18" customFormat="1" ht="30" customHeight="1" x14ac:dyDescent="0.25">
      <c r="A19" s="13">
        <v>9</v>
      </c>
      <c r="B19" s="10">
        <f t="shared" si="1"/>
        <v>0</v>
      </c>
      <c r="C19" s="17" t="s">
        <v>21</v>
      </c>
      <c r="D19" s="54" t="s">
        <v>21</v>
      </c>
      <c r="E19" s="83"/>
      <c r="F19" s="86"/>
      <c r="G19" s="66" t="str">
        <f t="shared" si="3"/>
        <v/>
      </c>
      <c r="I19" s="61" t="str">
        <f>IF(COUNTIF($J$11:J19,J19)=1,MAX($I$10:I18)+1,"")</f>
        <v/>
      </c>
      <c r="J19" s="60" t="str">
        <f t="shared" si="0"/>
        <v>-</v>
      </c>
    </row>
    <row r="20" spans="1:10" s="18" customFormat="1" ht="30" customHeight="1" thickBot="1" x14ac:dyDescent="0.3">
      <c r="A20" s="14">
        <v>10</v>
      </c>
      <c r="B20" s="15">
        <f t="shared" si="1"/>
        <v>0</v>
      </c>
      <c r="C20" s="25" t="s">
        <v>21</v>
      </c>
      <c r="D20" s="55" t="s">
        <v>21</v>
      </c>
      <c r="E20" s="84"/>
      <c r="F20" s="87"/>
      <c r="G20" s="66" t="str">
        <f t="shared" si="3"/>
        <v/>
      </c>
      <c r="I20" s="61" t="str">
        <f>IF(COUNTIF($J$11:J20,J20)=1,MAX($I$10:I19)+1,"")</f>
        <v/>
      </c>
      <c r="J20" s="60" t="str">
        <f t="shared" si="0"/>
        <v>-</v>
      </c>
    </row>
    <row r="21" spans="1:10" s="18" customFormat="1" ht="30" customHeight="1" thickBot="1" x14ac:dyDescent="0.3">
      <c r="A21" s="88" t="str">
        <f>'GENEL BİLGİ GİRİŞİ'!A9</f>
        <v>Yaş Kategorisi:</v>
      </c>
      <c r="B21" s="89"/>
      <c r="C21" s="89"/>
      <c r="D21" s="90" t="str">
        <f>'GENEL BİLGİ GİRİŞİ'!B9</f>
        <v>2011(Bir öğrenci sporcu olabilir) - 2012 - 2013 Doğumlular</v>
      </c>
      <c r="E21" s="90"/>
      <c r="F21" s="91"/>
      <c r="I21" s="62">
        <f>SUM(I11:I20)</f>
        <v>1</v>
      </c>
    </row>
    <row r="22" spans="1:10" ht="30" customHeight="1" thickBot="1" x14ac:dyDescent="0.35">
      <c r="A22" s="74" t="s">
        <v>18</v>
      </c>
      <c r="B22" s="74"/>
      <c r="C22" s="18"/>
      <c r="D22" s="18"/>
      <c r="E22" s="26" t="s">
        <v>20</v>
      </c>
      <c r="F22" s="27"/>
    </row>
    <row r="23" spans="1:10" ht="30" customHeight="1" x14ac:dyDescent="0.3">
      <c r="A23" s="101" t="s">
        <v>19</v>
      </c>
      <c r="B23" s="102"/>
      <c r="C23" s="103"/>
      <c r="D23" s="103"/>
      <c r="E23" s="33" t="s">
        <v>19</v>
      </c>
      <c r="F23" s="39"/>
    </row>
    <row r="24" spans="1:10" ht="30" customHeight="1" x14ac:dyDescent="0.3">
      <c r="A24" s="104" t="s">
        <v>9</v>
      </c>
      <c r="B24" s="105"/>
      <c r="C24" s="106"/>
      <c r="D24" s="106"/>
      <c r="E24" s="20" t="s">
        <v>9</v>
      </c>
      <c r="F24" s="40"/>
    </row>
    <row r="25" spans="1:10" ht="30" customHeight="1" thickBot="1" x14ac:dyDescent="0.35">
      <c r="A25" s="107" t="s">
        <v>10</v>
      </c>
      <c r="B25" s="108"/>
      <c r="C25" s="109"/>
      <c r="D25" s="109"/>
      <c r="E25" s="34" t="s">
        <v>10</v>
      </c>
      <c r="F25" s="41"/>
    </row>
  </sheetData>
  <sheetProtection algorithmName="SHA-512" hashValue="3R7V2t1WyI4rByjssnvFPDPj78pI5IDPd7slRRn3Dt5MHWwY6sTgFtoH0b0DrrmnOPQfFCK/+t3by/N26xZISQ==" saltValue="SfoCNdT4aNOpfxVy4ofK4w==" spinCount="100000" sheet="1" objects="1" scenarios="1"/>
  <mergeCells count="22">
    <mergeCell ref="A23:B23"/>
    <mergeCell ref="C23:D23"/>
    <mergeCell ref="A24:B24"/>
    <mergeCell ref="C24:D24"/>
    <mergeCell ref="A25:B25"/>
    <mergeCell ref="C25:D25"/>
    <mergeCell ref="A1:F1"/>
    <mergeCell ref="A5:B5"/>
    <mergeCell ref="A6:B6"/>
    <mergeCell ref="A2:F2"/>
    <mergeCell ref="A3:F3"/>
    <mergeCell ref="A9:F9"/>
    <mergeCell ref="A22:B22"/>
    <mergeCell ref="C6:D6"/>
    <mergeCell ref="C5:D5"/>
    <mergeCell ref="D7:F7"/>
    <mergeCell ref="A8:F8"/>
    <mergeCell ref="A7:B7"/>
    <mergeCell ref="E16:E20"/>
    <mergeCell ref="F16:F20"/>
    <mergeCell ref="A21:C21"/>
    <mergeCell ref="D21:F21"/>
  </mergeCells>
  <phoneticPr fontId="0" type="noConversion"/>
  <conditionalFormatting sqref="B11:B20">
    <cfRule type="cellIs" dxfId="7" priority="4" stopIfTrue="1" operator="equal">
      <formula>0</formula>
    </cfRule>
  </conditionalFormatting>
  <conditionalFormatting sqref="E11:E17">
    <cfRule type="cellIs" dxfId="6" priority="3" stopIfTrue="1" operator="equal">
      <formula>0</formula>
    </cfRule>
  </conditionalFormatting>
  <conditionalFormatting sqref="I11:I20">
    <cfRule type="cellIs" dxfId="5" priority="2" operator="greaterThan">
      <formula>6</formula>
    </cfRule>
  </conditionalFormatting>
  <conditionalFormatting sqref="I21">
    <cfRule type="cellIs" dxfId="4" priority="1" operator="greaterThan">
      <formula>21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25"/>
  <sheetViews>
    <sheetView view="pageBreakPreview" topLeftCell="A4" zoomScale="90" zoomScaleSheetLayoutView="90" workbookViewId="0">
      <selection activeCell="G12" sqref="G12"/>
    </sheetView>
  </sheetViews>
  <sheetFormatPr defaultColWidth="8.85546875" defaultRowHeight="16.5" x14ac:dyDescent="0.25"/>
  <cols>
    <col min="1" max="1" width="8.85546875" style="18"/>
    <col min="2" max="2" width="9.42578125" style="18" bestFit="1" customWidth="1"/>
    <col min="3" max="3" width="16.28515625" style="18" customWidth="1"/>
    <col min="4" max="4" width="36" style="18" customWidth="1"/>
    <col min="5" max="5" width="29.7109375" style="18" customWidth="1"/>
    <col min="6" max="6" width="30.7109375" style="19" customWidth="1"/>
    <col min="7" max="7" width="13.5703125" style="18" customWidth="1"/>
    <col min="8" max="8" width="8.85546875" style="18"/>
    <col min="9" max="9" width="12.28515625" style="18" customWidth="1"/>
    <col min="10" max="10" width="24.7109375" style="18" customWidth="1"/>
    <col min="11" max="16384" width="8.85546875" style="18"/>
  </cols>
  <sheetData>
    <row r="1" spans="1:10" ht="104.25" customHeight="1" x14ac:dyDescent="0.25">
      <c r="A1" s="110" t="str">
        <f>'GENEL BİLGİ GİRİŞİ'!$B$1</f>
        <v>MİLLİ EĞİTİM BAKANLIĞI</v>
      </c>
      <c r="B1" s="111"/>
      <c r="C1" s="111"/>
      <c r="D1" s="111"/>
      <c r="E1" s="111"/>
      <c r="F1" s="112"/>
    </row>
    <row r="2" spans="1:10" s="8" customFormat="1" ht="25.15" customHeight="1" x14ac:dyDescent="0.3">
      <c r="A2" s="95" t="str">
        <f>'GENEL BİLGİ GİRİŞİ'!$D$6</f>
        <v>2022-2023 ÖĞRETİM YILI</v>
      </c>
      <c r="B2" s="96"/>
      <c r="C2" s="96"/>
      <c r="D2" s="96"/>
      <c r="E2" s="96"/>
      <c r="F2" s="97"/>
    </row>
    <row r="3" spans="1:10" s="8" customFormat="1" ht="25.15" customHeight="1" x14ac:dyDescent="0.3">
      <c r="A3" s="98" t="str">
        <f>'GENEL BİLGİ GİRİŞİ'!$D$5</f>
        <v>KÜÇÜK ERKEK ŞAMPİYON MELEKLER ATLETİZM FİNAL MÜSABAKA LİSTESİ</v>
      </c>
      <c r="B3" s="99"/>
      <c r="C3" s="99"/>
      <c r="D3" s="99"/>
      <c r="E3" s="99"/>
      <c r="F3" s="100"/>
    </row>
    <row r="4" spans="1:10" s="8" customFormat="1" ht="11.45" customHeight="1" x14ac:dyDescent="0.3">
      <c r="A4" s="48"/>
      <c r="B4" s="49"/>
      <c r="C4" s="49"/>
      <c r="D4" s="49"/>
      <c r="E4" s="49"/>
      <c r="F4" s="50"/>
    </row>
    <row r="5" spans="1:10" ht="25.15" customHeight="1" x14ac:dyDescent="0.25">
      <c r="A5" s="116" t="s">
        <v>2</v>
      </c>
      <c r="B5" s="117"/>
      <c r="C5" s="76"/>
      <c r="D5" s="76"/>
      <c r="E5" s="47" t="s">
        <v>23</v>
      </c>
      <c r="F5" s="45" t="str">
        <f>'GENEL BİLGİ GİRİŞİ'!$B$8</f>
        <v>09-10 MAYIS 2023</v>
      </c>
    </row>
    <row r="6" spans="1:10" ht="25.15" customHeight="1" x14ac:dyDescent="0.25">
      <c r="A6" s="116" t="s">
        <v>3</v>
      </c>
      <c r="B6" s="117"/>
      <c r="C6" s="118" t="str">
        <f>'GENEL BİLGİ GİRİŞİ'!$B$5</f>
        <v>KÜÇÜK ERKEK</v>
      </c>
      <c r="D6" s="118"/>
      <c r="E6" s="47" t="s">
        <v>24</v>
      </c>
      <c r="F6" s="43" t="str">
        <f>'GENEL BİLGİ GİRİŞİ'!$B$7</f>
        <v>ATATÜRK STADYUMU</v>
      </c>
    </row>
    <row r="7" spans="1:10" ht="25.15" customHeight="1" x14ac:dyDescent="0.25">
      <c r="A7" s="81" t="s">
        <v>8</v>
      </c>
      <c r="B7" s="81"/>
      <c r="C7" s="16"/>
      <c r="D7" s="77"/>
      <c r="E7" s="78"/>
      <c r="F7" s="79"/>
      <c r="I7" s="65">
        <f>'GENEL BİLGİ GİRİŞİ'!B10</f>
        <v>40909</v>
      </c>
      <c r="J7" s="65">
        <f>'GENEL BİLGİ GİRİŞİ'!C10</f>
        <v>41639</v>
      </c>
    </row>
    <row r="8" spans="1:10" ht="75" customHeight="1" x14ac:dyDescent="0.25">
      <c r="A8" s="80" t="s">
        <v>43</v>
      </c>
      <c r="B8" s="80"/>
      <c r="C8" s="80"/>
      <c r="D8" s="80"/>
      <c r="E8" s="80"/>
      <c r="F8" s="80"/>
    </row>
    <row r="9" spans="1:10" ht="28.5" customHeight="1" thickBot="1" x14ac:dyDescent="0.3">
      <c r="A9" s="113" t="s">
        <v>5</v>
      </c>
      <c r="B9" s="114"/>
      <c r="C9" s="114"/>
      <c r="D9" s="114"/>
      <c r="E9" s="114"/>
      <c r="F9" s="115"/>
    </row>
    <row r="10" spans="1:10" ht="48" customHeight="1" thickBot="1" x14ac:dyDescent="0.35">
      <c r="A10" s="30" t="s">
        <v>0</v>
      </c>
      <c r="B10" s="31" t="s">
        <v>6</v>
      </c>
      <c r="C10" s="31" t="s">
        <v>17</v>
      </c>
      <c r="D10" s="56" t="s">
        <v>1</v>
      </c>
      <c r="E10" s="31" t="s">
        <v>7</v>
      </c>
      <c r="F10" s="32" t="s">
        <v>4</v>
      </c>
      <c r="I10" s="8"/>
      <c r="J10" s="36" t="s">
        <v>1</v>
      </c>
    </row>
    <row r="11" spans="1:10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38</v>
      </c>
      <c r="G11" s="66" t="str">
        <f>IF(C11="-","",(IF(AND(C11&gt;=$I$7,C11&lt;=$J$7)," ","YARIŞAMAZ")))</f>
        <v/>
      </c>
      <c r="I11" s="61">
        <f>IF(COUNTIF($J$11:J11,J11)=1,MAX($I$10:I10)+1,"")</f>
        <v>1</v>
      </c>
      <c r="J11" s="60" t="str">
        <f>D11</f>
        <v>-</v>
      </c>
    </row>
    <row r="12" spans="1:10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41</v>
      </c>
      <c r="G12" s="66" t="str">
        <f t="shared" ref="G12:G20" si="2">IF(C12="-","",(IF(AND(C12&gt;=$I$7,C12&lt;=$J$7)," ","YARIŞAMAZ")))</f>
        <v/>
      </c>
      <c r="I12" s="61" t="str">
        <f>IF(COUNTIF($J$11:J12,J12)=1,MAX($I$10:I11)+1,"")</f>
        <v/>
      </c>
      <c r="J12" s="60" t="str">
        <f t="shared" ref="J12:J20" si="3">D12</f>
        <v>-</v>
      </c>
    </row>
    <row r="13" spans="1:10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  <c r="G13" s="66" t="str">
        <f t="shared" si="2"/>
        <v/>
      </c>
      <c r="I13" s="61" t="str">
        <f>IF(COUNTIF($J$11:J13,J13)=1,MAX($I$10:I12)+1,"")</f>
        <v/>
      </c>
      <c r="J13" s="60" t="str">
        <f t="shared" si="3"/>
        <v>-</v>
      </c>
    </row>
    <row r="14" spans="1:10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  <c r="G14" s="66" t="str">
        <f t="shared" si="2"/>
        <v/>
      </c>
      <c r="I14" s="61" t="str">
        <f>IF(COUNTIF($J$11:J14,J14)=1,MAX($I$10:I13)+1,"")</f>
        <v/>
      </c>
      <c r="J14" s="60" t="str">
        <f t="shared" si="3"/>
        <v>-</v>
      </c>
    </row>
    <row r="15" spans="1:10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39</v>
      </c>
      <c r="G15" s="66" t="str">
        <f t="shared" si="2"/>
        <v/>
      </c>
      <c r="I15" s="61" t="str">
        <f>IF(COUNTIF($J$11:J15,J15)=1,MAX($I$10:I14)+1,"")</f>
        <v/>
      </c>
      <c r="J15" s="60" t="str">
        <f t="shared" si="3"/>
        <v>-</v>
      </c>
    </row>
    <row r="16" spans="1:10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82">
        <f>$C$5</f>
        <v>0</v>
      </c>
      <c r="F16" s="85" t="s">
        <v>40</v>
      </c>
      <c r="G16" s="66" t="str">
        <f t="shared" si="2"/>
        <v/>
      </c>
      <c r="I16" s="61" t="str">
        <f>IF(COUNTIF($J$11:J16,J16)=1,MAX($I$10:I15)+1,"")</f>
        <v/>
      </c>
      <c r="J16" s="60" t="str">
        <f t="shared" si="3"/>
        <v>-</v>
      </c>
    </row>
    <row r="17" spans="1:10" ht="30" customHeight="1" x14ac:dyDescent="0.25">
      <c r="A17" s="21">
        <v>7</v>
      </c>
      <c r="B17" s="10">
        <f t="shared" si="0"/>
        <v>0</v>
      </c>
      <c r="C17" s="17" t="s">
        <v>21</v>
      </c>
      <c r="D17" s="54" t="s">
        <v>21</v>
      </c>
      <c r="E17" s="83"/>
      <c r="F17" s="86"/>
      <c r="G17" s="66" t="str">
        <f t="shared" si="2"/>
        <v/>
      </c>
      <c r="I17" s="61" t="str">
        <f>IF(COUNTIF($J$11:J17,J17)=1,MAX($I$10:I16)+1,"")</f>
        <v/>
      </c>
      <c r="J17" s="60" t="str">
        <f t="shared" si="3"/>
        <v>-</v>
      </c>
    </row>
    <row r="18" spans="1:10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83"/>
      <c r="F18" s="86"/>
      <c r="G18" s="66" t="str">
        <f t="shared" si="2"/>
        <v/>
      </c>
      <c r="I18" s="61" t="str">
        <f>IF(COUNTIF($J$11:J18,J18)=1,MAX($I$10:I17)+1,"")</f>
        <v/>
      </c>
      <c r="J18" s="60" t="str">
        <f t="shared" si="3"/>
        <v>-</v>
      </c>
    </row>
    <row r="19" spans="1:10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83"/>
      <c r="F19" s="86"/>
      <c r="G19" s="66" t="str">
        <f t="shared" si="2"/>
        <v/>
      </c>
      <c r="I19" s="61" t="str">
        <f>IF(COUNTIF($J$11:J19,J19)=1,MAX($I$10:I18)+1,"")</f>
        <v/>
      </c>
      <c r="J19" s="60" t="str">
        <f t="shared" si="3"/>
        <v>-</v>
      </c>
    </row>
    <row r="20" spans="1:10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84"/>
      <c r="F20" s="87"/>
      <c r="G20" s="66" t="str">
        <f t="shared" si="2"/>
        <v/>
      </c>
      <c r="I20" s="61" t="str">
        <f>IF(COUNTIF($J$11:J20,J20)=1,MAX($I$10:I19)+1,"")</f>
        <v/>
      </c>
      <c r="J20" s="60" t="str">
        <f t="shared" si="3"/>
        <v>-</v>
      </c>
    </row>
    <row r="21" spans="1:10" ht="30" customHeight="1" thickBot="1" x14ac:dyDescent="0.3">
      <c r="A21" s="88" t="str">
        <f>'GENEL BİLGİ GİRİŞİ'!A9</f>
        <v>Yaş Kategorisi:</v>
      </c>
      <c r="B21" s="89"/>
      <c r="C21" s="89"/>
      <c r="D21" s="90" t="str">
        <f>'GENEL BİLGİ GİRİŞİ'!B9</f>
        <v>2011(Bir öğrenci sporcu olabilir) - 2012 - 2013 Doğumlular</v>
      </c>
      <c r="E21" s="90"/>
      <c r="F21" s="91"/>
      <c r="I21" s="62">
        <f>SUM(I11:I20)</f>
        <v>1</v>
      </c>
    </row>
    <row r="22" spans="1:10" ht="30" customHeight="1" thickBot="1" x14ac:dyDescent="0.3">
      <c r="A22" s="74" t="s">
        <v>18</v>
      </c>
      <c r="B22" s="74"/>
      <c r="E22" s="26" t="s">
        <v>20</v>
      </c>
      <c r="F22" s="27"/>
    </row>
    <row r="23" spans="1:10" ht="30" customHeight="1" x14ac:dyDescent="0.25">
      <c r="A23" s="101" t="s">
        <v>19</v>
      </c>
      <c r="B23" s="102"/>
      <c r="C23" s="103"/>
      <c r="D23" s="103"/>
      <c r="E23" s="33" t="s">
        <v>19</v>
      </c>
      <c r="F23" s="39"/>
    </row>
    <row r="24" spans="1:10" ht="30" customHeight="1" x14ac:dyDescent="0.25">
      <c r="A24" s="104" t="s">
        <v>9</v>
      </c>
      <c r="B24" s="105"/>
      <c r="C24" s="106"/>
      <c r="D24" s="106"/>
      <c r="E24" s="20" t="s">
        <v>9</v>
      </c>
      <c r="F24" s="40"/>
    </row>
    <row r="25" spans="1:10" ht="30" customHeight="1" thickBot="1" x14ac:dyDescent="0.3">
      <c r="A25" s="107" t="s">
        <v>10</v>
      </c>
      <c r="B25" s="108"/>
      <c r="C25" s="109"/>
      <c r="D25" s="109"/>
      <c r="E25" s="34" t="s">
        <v>10</v>
      </c>
      <c r="F25" s="41"/>
    </row>
  </sheetData>
  <sheetProtection algorithmName="SHA-512" hashValue="XWOVTDwVZ7DatFoVO+Fb2Fj0hy8T+o8SjPEUnLDbC2yo0jhG93bWO5CJemVlrLHv7y/0X0GCQLQuBz10frPtlA==" saltValue="ziCsj16cjBYFodK6jMNaZw==" spinCount="100000" sheet="1" objects="1" scenarios="1"/>
  <mergeCells count="22">
    <mergeCell ref="E16:E20"/>
    <mergeCell ref="F16:F20"/>
    <mergeCell ref="C25:D25"/>
    <mergeCell ref="A23:B23"/>
    <mergeCell ref="A24:B24"/>
    <mergeCell ref="A25:B25"/>
    <mergeCell ref="A22:B22"/>
    <mergeCell ref="C23:D23"/>
    <mergeCell ref="C24:D24"/>
    <mergeCell ref="A21:C21"/>
    <mergeCell ref="D21:F21"/>
    <mergeCell ref="A1:F1"/>
    <mergeCell ref="A9:F9"/>
    <mergeCell ref="A5:B5"/>
    <mergeCell ref="A6:B6"/>
    <mergeCell ref="A7:B7"/>
    <mergeCell ref="D7:F7"/>
    <mergeCell ref="C6:D6"/>
    <mergeCell ref="C5:D5"/>
    <mergeCell ref="A2:F2"/>
    <mergeCell ref="A3:F3"/>
    <mergeCell ref="A8:F8"/>
  </mergeCells>
  <phoneticPr fontId="0" type="noConversion"/>
  <conditionalFormatting sqref="B11:B20">
    <cfRule type="cellIs" dxfId="3" priority="5" stopIfTrue="1" operator="equal">
      <formula>0</formula>
    </cfRule>
  </conditionalFormatting>
  <conditionalFormatting sqref="E11:E17">
    <cfRule type="cellIs" dxfId="2" priority="3" stopIfTrue="1" operator="equal">
      <formula>0</formula>
    </cfRule>
  </conditionalFormatting>
  <conditionalFormatting sqref="I11:I20">
    <cfRule type="cellIs" dxfId="1" priority="2" operator="greaterThan">
      <formula>6</formula>
    </cfRule>
  </conditionalFormatting>
  <conditionalFormatting sqref="I21">
    <cfRule type="cellIs" dxfId="0" priority="1" operator="greaterThan">
      <formula>21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KÜÇÜK KIZ TAKIM KAYIT</vt:lpstr>
      <vt:lpstr>KÜÇÜK ERKEK TAKIM KAYIT</vt:lpstr>
      <vt:lpstr>'KÜÇÜK ERKEK TAKIM KAYIT'!Print_Area</vt:lpstr>
      <vt:lpstr>'KÜÇÜK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2022-12-22T10:06:54Z</cp:lastPrinted>
  <dcterms:created xsi:type="dcterms:W3CDTF">2012-02-25T04:25:03Z</dcterms:created>
  <dcterms:modified xsi:type="dcterms:W3CDTF">2023-05-03T07:50:20Z</dcterms:modified>
</cp:coreProperties>
</file>